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175" windowHeight="9795" activeTab="0"/>
  </bookViews>
  <sheets>
    <sheet name="1. magic charge out formula" sheetId="1" r:id="rId1"/>
    <sheet name="2. mthly billing days reqd calc" sheetId="2" r:id="rId2"/>
    <sheet name="3. 5 year billing calc" sheetId="3" r:id="rId3"/>
  </sheets>
  <externalReferences>
    <externalReference r:id="rId6"/>
  </externalReferences>
  <definedNames>
    <definedName name="_xlnm.Print_Titles" localSheetId="1">'2. mthly billing days reqd calc'!$5:$5</definedName>
    <definedName name="_xlnm.Print_Titles" localSheetId="2">'3. 5 year billing calc'!$5:$5</definedName>
    <definedName name="rate">'2. mthly billing days reqd calc'!$B$4</definedName>
  </definedNames>
  <calcPr fullCalcOnLoad="1"/>
</workbook>
</file>

<file path=xl/comments2.xml><?xml version="1.0" encoding="utf-8"?>
<comments xmlns="http://schemas.openxmlformats.org/spreadsheetml/2006/main">
  <authors>
    <author>Cindy Tonkin and James Falk</author>
  </authors>
  <commentList>
    <comment ref="C21" authorId="0">
      <text>
        <r>
          <rPr>
            <sz val="8"/>
            <rFont val="Tahoma"/>
            <family val="0"/>
          </rPr>
          <t xml:space="preserve">This column shows "fix it" if you have entered any data across the year, but it does not add up to your yearly total.
</t>
        </r>
      </text>
    </comment>
    <comment ref="A4" authorId="0">
      <text>
        <r>
          <rPr>
            <b/>
            <sz val="8"/>
            <rFont val="Tahoma"/>
            <family val="0"/>
          </rPr>
          <t>The daily rate does not have to be the rate on the first spreadsheet.  Play with it to see the effect it has on your days required.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<sst xmlns="http://schemas.openxmlformats.org/spreadsheetml/2006/main" count="115" uniqueCount="110">
  <si>
    <t>F11 Photocopying</t>
  </si>
  <si>
    <t>F10 Books, magazines and periodicals</t>
  </si>
  <si>
    <t>F9 Interstate marketing trips</t>
  </si>
  <si>
    <t>F8 Taxis</t>
  </si>
  <si>
    <t>F7 Courier</t>
  </si>
  <si>
    <t>F6 Parking and Tolls</t>
  </si>
  <si>
    <t xml:space="preserve">F5 Car </t>
  </si>
  <si>
    <t>F4 Stamps and postage</t>
  </si>
  <si>
    <t>F3 Other stationery</t>
  </si>
  <si>
    <t>F2 Letterhead</t>
  </si>
  <si>
    <t>F1 Business Cards</t>
  </si>
  <si>
    <t>E9  Graphic Design</t>
  </si>
  <si>
    <t>E8 Office cleaning</t>
  </si>
  <si>
    <t>E7 Internet charges</t>
  </si>
  <si>
    <t>E6 Professional Memberships</t>
  </si>
  <si>
    <t>E5 Staff Training</t>
  </si>
  <si>
    <t>E4 Incorporating</t>
  </si>
  <si>
    <t>E3 Legal fees</t>
  </si>
  <si>
    <t>E2 Accountancy fees and ASC annual return</t>
  </si>
  <si>
    <t>E1 Secretarial Services</t>
  </si>
  <si>
    <t>D5 Fax</t>
  </si>
  <si>
    <t>D4 Mobile phone usage</t>
  </si>
  <si>
    <t>D3 Office telephone</t>
  </si>
  <si>
    <t>D2 Electricity</t>
  </si>
  <si>
    <t>D1 Office rent</t>
  </si>
  <si>
    <t>C9 Software</t>
  </si>
  <si>
    <t>C8 Other equipment – filing cabinets, shelving</t>
  </si>
  <si>
    <t>C7 Mobile phone handset</t>
  </si>
  <si>
    <t>C6 Printer purchase</t>
  </si>
  <si>
    <t>C5 Computer purchase</t>
  </si>
  <si>
    <t xml:space="preserve">C4 Telephone – new line &amp; handset </t>
  </si>
  <si>
    <t>C3 Modem</t>
  </si>
  <si>
    <t>C2 Fax machine</t>
  </si>
  <si>
    <t>C1 Office set up</t>
  </si>
  <si>
    <t>business grows</t>
  </si>
  <si>
    <t>B6 Public Liability</t>
  </si>
  <si>
    <t xml:space="preserve">see how your billing rate can change as your </t>
  </si>
  <si>
    <t>B5 Professional Indemnity</t>
  </si>
  <si>
    <r>
      <t xml:space="preserve">Or go to the </t>
    </r>
    <r>
      <rPr>
        <b/>
        <sz val="12"/>
        <rFont val="Univers"/>
        <family val="2"/>
      </rPr>
      <t>Five Year Billing Calculator</t>
    </r>
    <r>
      <rPr>
        <i/>
        <sz val="12"/>
        <rFont val="Univers"/>
        <family val="2"/>
      </rPr>
      <t xml:space="preserve"> to </t>
    </r>
  </si>
  <si>
    <t>B4 Other insurances</t>
  </si>
  <si>
    <t>to examine your cash flow across the year,</t>
  </si>
  <si>
    <t>B3 Workers Comp</t>
  </si>
  <si>
    <r>
      <t xml:space="preserve">Go to the </t>
    </r>
    <r>
      <rPr>
        <b/>
        <sz val="12"/>
        <rFont val="Univers"/>
        <family val="2"/>
      </rPr>
      <t>Monthly Billing days Required Calculator</t>
    </r>
  </si>
  <si>
    <t>B2 Superannuation</t>
  </si>
  <si>
    <t>Now you have completed the yearly calculations,</t>
  </si>
  <si>
    <t>B1 Salary</t>
  </si>
  <si>
    <t>K Total days available to work</t>
  </si>
  <si>
    <t>A6 Public Liability</t>
  </si>
  <si>
    <t>J2 Training days</t>
  </si>
  <si>
    <t>A5 Professional Indemnity</t>
  </si>
  <si>
    <t>J1 Marketing and Admin days</t>
  </si>
  <si>
    <t>A4 Other insurances</t>
  </si>
  <si>
    <t>I3 Other time off</t>
  </si>
  <si>
    <t>A3 Workers Comp</t>
  </si>
  <si>
    <t>I2 Sick leave</t>
  </si>
  <si>
    <t>A2 Superannuation</t>
  </si>
  <si>
    <t>I1 Annual leave</t>
  </si>
  <si>
    <t>A1 Salary</t>
  </si>
  <si>
    <t>H5 Total working days</t>
  </si>
  <si>
    <t>Yearly costs</t>
  </si>
  <si>
    <t>Cost category</t>
  </si>
  <si>
    <t>H3 Public Holidays</t>
  </si>
  <si>
    <t>The spreadsheet will automatically calculate the totals.</t>
  </si>
  <si>
    <t>H2 Total weekend days</t>
  </si>
  <si>
    <t xml:space="preserve">Enter your specific costs for the year in the yellow boxes </t>
  </si>
  <si>
    <t>H1 Total days in year</t>
  </si>
  <si>
    <t>G. Total costs</t>
  </si>
  <si>
    <t>Working day information</t>
  </si>
  <si>
    <t>F. Other operating costs</t>
  </si>
  <si>
    <t>E. Professional Services and Fees</t>
  </si>
  <si>
    <t>Minimum daily rate</t>
  </si>
  <si>
    <t>D. Ongoing Overheads for office and equipment</t>
  </si>
  <si>
    <t>Total working days</t>
  </si>
  <si>
    <t>C. Office and Office Set up</t>
  </si>
  <si>
    <t>Total costs for year</t>
  </si>
  <si>
    <t>B. Other peoples’ yearly salary costs</t>
  </si>
  <si>
    <t>Billing calculations</t>
  </si>
  <si>
    <t>A.  Yearly Salary costs for me</t>
  </si>
  <si>
    <t>Category Totals</t>
  </si>
  <si>
    <r>
      <t xml:space="preserve">Australian Consultant's Guidebook </t>
    </r>
    <r>
      <rPr>
        <i/>
        <sz val="12"/>
        <rFont val="Univers"/>
        <family val="2"/>
      </rPr>
      <t>(www.consultantsconsultant.com.au)</t>
    </r>
  </si>
  <si>
    <t xml:space="preserve">For an explanation for the cost categories, see the </t>
  </si>
  <si>
    <t>Fill out this spreadsheet first - Fill in the yellow boxes only</t>
  </si>
  <si>
    <t>1. The Magic Charge Out Formula Calculator</t>
  </si>
  <si>
    <t>Checking column</t>
  </si>
  <si>
    <t>Yrly total</t>
  </si>
  <si>
    <t>Monthly costs allocated across the months</t>
  </si>
  <si>
    <t>U. days booked</t>
  </si>
  <si>
    <t>T. when I plan to bill</t>
  </si>
  <si>
    <t>S. when I'll need to work</t>
  </si>
  <si>
    <t>R. no days I'm available</t>
  </si>
  <si>
    <t>Q.no working days in month</t>
  </si>
  <si>
    <t>P. no days needed</t>
  </si>
  <si>
    <t>Summary Box</t>
  </si>
  <si>
    <t>Expenses across the year</t>
  </si>
  <si>
    <t>Daily rate you will charge (use the magic charge out formula and your understanding of the market to determine this)</t>
  </si>
  <si>
    <t>Fill in the yellow boxes only</t>
  </si>
  <si>
    <t>n.b. Fill in the Magic Charge Out Formula Before you do this spreadsheet - the numbers will carry forward</t>
  </si>
  <si>
    <t>2. The Monthly Billing Days Required Calculator</t>
  </si>
  <si>
    <t>Breakdown of total costs</t>
  </si>
  <si>
    <t>Working days calculations</t>
  </si>
  <si>
    <t>Totals for the year</t>
  </si>
  <si>
    <t>Year 5</t>
  </si>
  <si>
    <t>Year 4</t>
  </si>
  <si>
    <t>Year 3</t>
  </si>
  <si>
    <t>Year 2</t>
  </si>
  <si>
    <t>Year 1</t>
  </si>
  <si>
    <t>Only fill in the yellow boxes</t>
  </si>
  <si>
    <t>Use this spreadsheet to forecast your requirements over a longer period</t>
  </si>
  <si>
    <t>Fill out the Magic Charge out Formula Spreadsheet first.  The numbers will carry forward.</t>
  </si>
  <si>
    <t>3. The Five Year Billing Calculator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</si>
</sst>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(* #,##0.00_);_(* \(#,##0.00\);_(* &quot;-&quot;??_);_(@_)"/>
    <numFmt numFmtId="167" formatCode="mmmmm"/>
    <numFmt numFmtId="168" formatCode="_-&quot;$&quot;* #,##0.0_-;\-&quot;$&quot;* #,##0.0_-;_-&quot;$&quot;* &quot;-&quot;??_-;_-@_-"/>
    <numFmt numFmtId="169" formatCode="_-&quot;$&quot;* #,##0_-;\-&quot;$&quot;* #,##0_-;_-&quot;$&quot;* &quot;-&quot;??_-;_-@_-"/>
  </numFmts>
  <fonts count="12">
    <font>
      <sz val="10"/>
      <name val="Arial"/>
      <family val="0"/>
    </font>
    <font>
      <sz val="10"/>
      <name val="Univers"/>
      <family val="2"/>
    </font>
    <font>
      <b/>
      <i/>
      <sz val="10"/>
      <name val="Univers"/>
      <family val="2"/>
    </font>
    <font>
      <i/>
      <sz val="12"/>
      <name val="Univers"/>
      <family val="2"/>
    </font>
    <font>
      <b/>
      <sz val="12"/>
      <name val="Univers"/>
      <family val="2"/>
    </font>
    <font>
      <b/>
      <i/>
      <sz val="12"/>
      <name val="Univers"/>
      <family val="2"/>
    </font>
    <font>
      <sz val="20"/>
      <name val="Univers"/>
      <family val="2"/>
    </font>
    <font>
      <sz val="12"/>
      <name val="Univers"/>
      <family val="2"/>
    </font>
    <font>
      <b/>
      <sz val="20"/>
      <name val="Univers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17" applyNumberFormat="1" applyFont="1" applyAlignment="1">
      <alignment/>
    </xf>
    <xf numFmtId="164" fontId="1" fillId="0" borderId="0" xfId="17" applyNumberFormat="1" applyFont="1" applyFill="1" applyAlignment="1">
      <alignment/>
    </xf>
    <xf numFmtId="164" fontId="2" fillId="0" borderId="0" xfId="17" applyNumberFormat="1" applyFont="1" applyAlignment="1">
      <alignment/>
    </xf>
    <xf numFmtId="164" fontId="1" fillId="2" borderId="0" xfId="17" applyNumberFormat="1" applyFont="1" applyFill="1" applyAlignment="1">
      <alignment/>
    </xf>
    <xf numFmtId="165" fontId="1" fillId="0" borderId="0" xfId="15" applyNumberFormat="1" applyFont="1" applyAlignment="1">
      <alignment/>
    </xf>
    <xf numFmtId="164" fontId="2" fillId="0" borderId="0" xfId="17" applyNumberFormat="1" applyFont="1" applyFill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2" borderId="0" xfId="15" applyNumberFormat="1" applyFont="1" applyFill="1" applyAlignment="1">
      <alignment/>
    </xf>
    <xf numFmtId="164" fontId="2" fillId="0" borderId="0" xfId="17" applyNumberFormat="1" applyFont="1" applyAlignment="1">
      <alignment horizontal="center"/>
    </xf>
    <xf numFmtId="164" fontId="2" fillId="0" borderId="0" xfId="17" applyNumberFormat="1" applyFont="1" applyAlignment="1">
      <alignment horizontal="left" wrapText="1"/>
    </xf>
    <xf numFmtId="164" fontId="5" fillId="0" borderId="0" xfId="17" applyNumberFormat="1" applyFont="1" applyAlignment="1">
      <alignment/>
    </xf>
    <xf numFmtId="164" fontId="2" fillId="0" borderId="1" xfId="17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164" fontId="1" fillId="0" borderId="3" xfId="17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1" fillId="0" borderId="2" xfId="17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4" fontId="1" fillId="0" borderId="4" xfId="17" applyNumberFormat="1" applyFont="1" applyBorder="1" applyAlignment="1">
      <alignment/>
    </xf>
    <xf numFmtId="164" fontId="1" fillId="0" borderId="5" xfId="17" applyNumberFormat="1" applyFont="1" applyBorder="1" applyAlignment="1">
      <alignment/>
    </xf>
    <xf numFmtId="164" fontId="5" fillId="0" borderId="6" xfId="17" applyNumberFormat="1" applyFont="1" applyBorder="1" applyAlignment="1">
      <alignment/>
    </xf>
    <xf numFmtId="165" fontId="1" fillId="0" borderId="0" xfId="15" applyNumberFormat="1" applyFont="1" applyFill="1" applyAlignment="1">
      <alignment/>
    </xf>
    <xf numFmtId="164" fontId="1" fillId="0" borderId="0" xfId="17" applyNumberFormat="1" applyFont="1" applyAlignment="1">
      <alignment horizontal="center"/>
    </xf>
    <xf numFmtId="164" fontId="3" fillId="0" borderId="0" xfId="17" applyNumberFormat="1" applyFont="1" applyAlignment="1">
      <alignment/>
    </xf>
    <xf numFmtId="164" fontId="6" fillId="0" borderId="0" xfId="17" applyNumberFormat="1" applyFont="1" applyAlignment="1">
      <alignment/>
    </xf>
    <xf numFmtId="164" fontId="7" fillId="0" borderId="0" xfId="17" applyNumberFormat="1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67" fontId="1" fillId="0" borderId="0" xfId="17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43" fontId="1" fillId="0" borderId="0" xfId="15" applyFont="1" applyBorder="1" applyAlignment="1">
      <alignment horizontal="center" wrapText="1"/>
    </xf>
    <xf numFmtId="164" fontId="1" fillId="0" borderId="0" xfId="17" applyNumberFormat="1" applyFont="1" applyBorder="1" applyAlignment="1">
      <alignment/>
    </xf>
    <xf numFmtId="165" fontId="1" fillId="2" borderId="1" xfId="15" applyNumberFormat="1" applyFont="1" applyFill="1" applyBorder="1" applyAlignment="1">
      <alignment/>
    </xf>
    <xf numFmtId="165" fontId="1" fillId="2" borderId="7" xfId="15" applyNumberFormat="1" applyFont="1" applyFill="1" applyBorder="1" applyAlignment="1">
      <alignment/>
    </xf>
    <xf numFmtId="164" fontId="1" fillId="0" borderId="7" xfId="17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2" borderId="3" xfId="15" applyNumberFormat="1" applyFont="1" applyFill="1" applyBorder="1" applyAlignment="1">
      <alignment/>
    </xf>
    <xf numFmtId="165" fontId="1" fillId="2" borderId="0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2" borderId="3" xfId="17" applyNumberFormat="1" applyFont="1" applyFill="1" applyBorder="1" applyAlignment="1">
      <alignment/>
    </xf>
    <xf numFmtId="165" fontId="1" fillId="2" borderId="0" xfId="17" applyNumberFormat="1" applyFont="1" applyFill="1" applyBorder="1" applyAlignment="1">
      <alignment/>
    </xf>
    <xf numFmtId="165" fontId="1" fillId="0" borderId="0" xfId="17" applyNumberFormat="1" applyFont="1" applyBorder="1" applyAlignment="1">
      <alignment/>
    </xf>
    <xf numFmtId="164" fontId="2" fillId="0" borderId="8" xfId="17" applyNumberFormat="1" applyFont="1" applyBorder="1" applyAlignment="1">
      <alignment/>
    </xf>
    <xf numFmtId="164" fontId="2" fillId="0" borderId="9" xfId="17" applyNumberFormat="1" applyFont="1" applyBorder="1" applyAlignment="1">
      <alignment/>
    </xf>
    <xf numFmtId="43" fontId="2" fillId="0" borderId="9" xfId="15" applyFont="1" applyBorder="1" applyAlignment="1">
      <alignment/>
    </xf>
    <xf numFmtId="164" fontId="1" fillId="0" borderId="10" xfId="0" applyNumberFormat="1" applyFont="1" applyBorder="1" applyAlignment="1">
      <alignment/>
    </xf>
    <xf numFmtId="43" fontId="1" fillId="0" borderId="0" xfId="15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5" xfId="17" applyNumberFormat="1" applyFont="1" applyBorder="1" applyAlignment="1">
      <alignment horizontal="centerContinuous"/>
    </xf>
    <xf numFmtId="164" fontId="2" fillId="0" borderId="11" xfId="17" applyNumberFormat="1" applyFont="1" applyBorder="1" applyAlignment="1">
      <alignment horizontal="centerContinuous"/>
    </xf>
    <xf numFmtId="164" fontId="5" fillId="0" borderId="11" xfId="17" applyNumberFormat="1" applyFont="1" applyBorder="1" applyAlignment="1">
      <alignment horizontal="centerContinuous"/>
    </xf>
    <xf numFmtId="43" fontId="2" fillId="0" borderId="11" xfId="15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5" fillId="0" borderId="6" xfId="0" applyFont="1" applyBorder="1" applyAlignment="1">
      <alignment/>
    </xf>
    <xf numFmtId="167" fontId="2" fillId="0" borderId="0" xfId="15" applyNumberFormat="1" applyFont="1" applyAlignment="1">
      <alignment horizontal="center"/>
    </xf>
    <xf numFmtId="164" fontId="2" fillId="0" borderId="8" xfId="17" applyNumberFormat="1" applyFont="1" applyBorder="1" applyAlignment="1">
      <alignment horizontal="centerContinuous"/>
    </xf>
    <xf numFmtId="164" fontId="2" fillId="0" borderId="9" xfId="17" applyNumberFormat="1" applyFont="1" applyBorder="1" applyAlignment="1">
      <alignment horizontal="centerContinuous"/>
    </xf>
    <xf numFmtId="164" fontId="5" fillId="0" borderId="10" xfId="17" applyNumberFormat="1" applyFont="1" applyBorder="1" applyAlignment="1">
      <alignment horizontal="centerContinuous"/>
    </xf>
    <xf numFmtId="164" fontId="1" fillId="2" borderId="12" xfId="17" applyNumberFormat="1" applyFont="1" applyFill="1" applyBorder="1" applyAlignment="1">
      <alignment/>
    </xf>
    <xf numFmtId="43" fontId="2" fillId="0" borderId="12" xfId="15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17" applyNumberFormat="1" applyFont="1" applyAlignment="1">
      <alignment horizontal="center" wrapText="1" shrinkToFit="1"/>
    </xf>
    <xf numFmtId="0" fontId="5" fillId="0" borderId="0" xfId="0" applyFont="1" applyAlignment="1">
      <alignment horizontal="left"/>
    </xf>
    <xf numFmtId="43" fontId="1" fillId="0" borderId="0" xfId="17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43" fontId="1" fillId="0" borderId="1" xfId="17" applyNumberFormat="1" applyFont="1" applyBorder="1" applyAlignment="1">
      <alignment/>
    </xf>
    <xf numFmtId="43" fontId="1" fillId="0" borderId="7" xfId="17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4" fontId="1" fillId="0" borderId="11" xfId="17" applyNumberFormat="1" applyFont="1" applyBorder="1" applyAlignment="1">
      <alignment/>
    </xf>
    <xf numFmtId="164" fontId="1" fillId="0" borderId="6" xfId="17" applyNumberFormat="1" applyFont="1" applyBorder="1" applyAlignment="1">
      <alignment/>
    </xf>
    <xf numFmtId="164" fontId="2" fillId="0" borderId="0" xfId="17" applyNumberFormat="1" applyFont="1" applyAlignment="1">
      <alignment horizontal="center" wrapText="1" shrinkToFi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9" fontId="1" fillId="2" borderId="0" xfId="17" applyNumberFormat="1" applyFont="1" applyFill="1" applyAlignment="1">
      <alignment/>
    </xf>
    <xf numFmtId="165" fontId="1" fillId="0" borderId="5" xfId="17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gic%20charge%20out%20formula%20with%20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lucinda's pie"/>
      <sheetName val="Figure 1"/>
      <sheetName val="Figure 2"/>
      <sheetName val="Figure 3"/>
      <sheetName val="3. The 5 yr billing calculator"/>
      <sheetName val="2 Mthly billing days requ'd"/>
      <sheetName val="1. Magic Charge out form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workbookViewId="0" topLeftCell="A1">
      <selection activeCell="D4" sqref="D4"/>
    </sheetView>
  </sheetViews>
  <sheetFormatPr defaultColWidth="9.140625" defaultRowHeight="19.5" customHeight="1"/>
  <cols>
    <col min="1" max="1" width="38.421875" style="1" customWidth="1"/>
    <col min="2" max="2" width="19.8515625" style="1" customWidth="1"/>
    <col min="3" max="3" width="7.00390625" style="1" customWidth="1"/>
    <col min="4" max="4" width="52.28125" style="1" customWidth="1"/>
    <col min="5" max="10" width="12.7109375" style="1" customWidth="1"/>
    <col min="11" max="16384" width="9.140625" style="1" customWidth="1"/>
  </cols>
  <sheetData>
    <row r="1" s="26" customFormat="1" ht="26.25">
      <c r="A1" s="26" t="s">
        <v>82</v>
      </c>
    </row>
    <row r="2" s="26" customFormat="1" ht="26.25">
      <c r="A2" s="27" t="s">
        <v>81</v>
      </c>
    </row>
    <row r="3" ht="15.75">
      <c r="A3" s="25" t="s">
        <v>80</v>
      </c>
    </row>
    <row r="4" ht="16.5" thickBot="1">
      <c r="A4" s="12" t="s">
        <v>79</v>
      </c>
    </row>
    <row r="5" spans="1:3" ht="16.5" thickBot="1">
      <c r="A5" s="22" t="s">
        <v>78</v>
      </c>
      <c r="B5" s="21"/>
      <c r="C5" s="24"/>
    </row>
    <row r="6" spans="1:5" s="5" customFormat="1" ht="15.75">
      <c r="A6" s="16" t="s">
        <v>77</v>
      </c>
      <c r="B6" s="15">
        <f>+B22</f>
        <v>0</v>
      </c>
      <c r="C6" s="23"/>
      <c r="D6" s="22" t="s">
        <v>76</v>
      </c>
      <c r="E6" s="21"/>
    </row>
    <row r="7" spans="1:5" ht="12.75">
      <c r="A7" s="16" t="s">
        <v>75</v>
      </c>
      <c r="B7" s="15">
        <f>B29</f>
        <v>0</v>
      </c>
      <c r="C7" s="2"/>
      <c r="D7" s="20" t="s">
        <v>74</v>
      </c>
      <c r="E7" s="15">
        <f>+B12</f>
        <v>0</v>
      </c>
    </row>
    <row r="8" spans="1:5" ht="12.75">
      <c r="A8" s="16" t="s">
        <v>73</v>
      </c>
      <c r="B8" s="15">
        <f>+B39</f>
        <v>0</v>
      </c>
      <c r="C8" s="2"/>
      <c r="D8" s="20" t="s">
        <v>72</v>
      </c>
      <c r="E8" s="19">
        <f>+E21</f>
        <v>251</v>
      </c>
    </row>
    <row r="9" spans="1:5" ht="16.5" thickBot="1">
      <c r="A9" s="16" t="s">
        <v>71</v>
      </c>
      <c r="B9" s="15">
        <f>+B45</f>
        <v>0</v>
      </c>
      <c r="C9" s="2"/>
      <c r="D9" s="81" t="s">
        <v>70</v>
      </c>
      <c r="E9" s="17">
        <f>+E7/E8</f>
        <v>0</v>
      </c>
    </row>
    <row r="10" spans="1:5" ht="15.75">
      <c r="A10" s="16" t="s">
        <v>69</v>
      </c>
      <c r="B10" s="15">
        <f>+B55</f>
        <v>0</v>
      </c>
      <c r="C10" s="2"/>
      <c r="D10" s="80"/>
      <c r="E10" s="34"/>
    </row>
    <row r="11" spans="1:5" ht="15.75">
      <c r="A11" s="16" t="s">
        <v>68</v>
      </c>
      <c r="B11" s="15">
        <f>+B67</f>
        <v>0</v>
      </c>
      <c r="C11" s="2"/>
      <c r="D11" s="12" t="s">
        <v>67</v>
      </c>
      <c r="E11" s="12"/>
    </row>
    <row r="12" spans="1:5" ht="13.5" thickBot="1">
      <c r="A12" s="14" t="s">
        <v>66</v>
      </c>
      <c r="B12" s="13">
        <f>SUM(B6:B11)</f>
        <v>0</v>
      </c>
      <c r="C12" s="2"/>
      <c r="D12" s="1" t="s">
        <v>65</v>
      </c>
      <c r="E12" s="9">
        <v>365</v>
      </c>
    </row>
    <row r="13" spans="1:5" ht="15.75">
      <c r="A13" s="12" t="s">
        <v>64</v>
      </c>
      <c r="B13" s="3"/>
      <c r="C13" s="2"/>
      <c r="D13" s="1" t="s">
        <v>63</v>
      </c>
      <c r="E13" s="9">
        <v>104</v>
      </c>
    </row>
    <row r="14" spans="1:5" ht="15.75">
      <c r="A14" s="12" t="s">
        <v>62</v>
      </c>
      <c r="B14" s="3"/>
      <c r="C14" s="2"/>
      <c r="D14" s="1" t="s">
        <v>61</v>
      </c>
      <c r="E14" s="9">
        <v>10</v>
      </c>
    </row>
    <row r="15" spans="1:5" ht="12.75">
      <c r="A15" s="11" t="s">
        <v>60</v>
      </c>
      <c r="B15" s="10" t="s">
        <v>59</v>
      </c>
      <c r="C15" s="2"/>
      <c r="D15" s="3" t="s">
        <v>58</v>
      </c>
      <c r="E15" s="8">
        <f>+E12-E13-E14</f>
        <v>251</v>
      </c>
    </row>
    <row r="16" spans="1:5" s="3" customFormat="1" ht="12.75">
      <c r="A16" s="5" t="s">
        <v>57</v>
      </c>
      <c r="B16" s="4"/>
      <c r="C16" s="6"/>
      <c r="D16" s="1" t="s">
        <v>56</v>
      </c>
      <c r="E16" s="9"/>
    </row>
    <row r="17" spans="1:5" ht="12.75">
      <c r="A17" s="5" t="s">
        <v>55</v>
      </c>
      <c r="B17" s="4"/>
      <c r="C17" s="2"/>
      <c r="D17" s="1" t="s">
        <v>54</v>
      </c>
      <c r="E17" s="9"/>
    </row>
    <row r="18" spans="1:5" ht="12.75">
      <c r="A18" s="5" t="s">
        <v>53</v>
      </c>
      <c r="B18" s="4"/>
      <c r="C18" s="2"/>
      <c r="D18" s="1" t="s">
        <v>52</v>
      </c>
      <c r="E18" s="9"/>
    </row>
    <row r="19" spans="1:5" ht="12.75">
      <c r="A19" s="5" t="s">
        <v>51</v>
      </c>
      <c r="B19" s="4"/>
      <c r="C19" s="2"/>
      <c r="D19" s="1" t="s">
        <v>50</v>
      </c>
      <c r="E19" s="9"/>
    </row>
    <row r="20" spans="1:5" ht="12.75">
      <c r="A20" s="5" t="s">
        <v>49</v>
      </c>
      <c r="B20" s="4"/>
      <c r="C20" s="2"/>
      <c r="D20" s="1" t="s">
        <v>48</v>
      </c>
      <c r="E20" s="9"/>
    </row>
    <row r="21" spans="1:5" ht="12.75">
      <c r="A21" s="5" t="s">
        <v>47</v>
      </c>
      <c r="B21" s="4"/>
      <c r="C21" s="2"/>
      <c r="D21" s="3" t="s">
        <v>46</v>
      </c>
      <c r="E21" s="8">
        <f>+E15-SUM(E16:E20)</f>
        <v>251</v>
      </c>
    </row>
    <row r="22" spans="1:3" ht="12.75">
      <c r="A22" s="3" t="str">
        <f>+A6</f>
        <v>A.  Yearly Salary costs for me</v>
      </c>
      <c r="B22" s="3">
        <f>SUM(B16:B21)</f>
        <v>0</v>
      </c>
      <c r="C22" s="2"/>
    </row>
    <row r="23" spans="1:4" s="3" customFormat="1" ht="15.75">
      <c r="A23" s="5" t="s">
        <v>45</v>
      </c>
      <c r="B23" s="4"/>
      <c r="C23" s="6"/>
      <c r="D23" s="7" t="s">
        <v>44</v>
      </c>
    </row>
    <row r="24" spans="1:4" ht="15.75">
      <c r="A24" s="5" t="s">
        <v>43</v>
      </c>
      <c r="B24" s="4"/>
      <c r="C24" s="2"/>
      <c r="D24" s="7" t="s">
        <v>42</v>
      </c>
    </row>
    <row r="25" spans="1:4" ht="15.75">
      <c r="A25" s="5" t="s">
        <v>41</v>
      </c>
      <c r="B25" s="4"/>
      <c r="C25" s="2"/>
      <c r="D25" s="7" t="s">
        <v>40</v>
      </c>
    </row>
    <row r="26" spans="1:4" ht="15.75">
      <c r="A26" s="5" t="s">
        <v>39</v>
      </c>
      <c r="B26" s="4"/>
      <c r="C26" s="2"/>
      <c r="D26" s="7" t="s">
        <v>38</v>
      </c>
    </row>
    <row r="27" spans="1:4" ht="15.75">
      <c r="A27" s="5" t="s">
        <v>37</v>
      </c>
      <c r="B27" s="4"/>
      <c r="C27" s="2"/>
      <c r="D27" s="7" t="s">
        <v>36</v>
      </c>
    </row>
    <row r="28" spans="1:4" ht="15.75">
      <c r="A28" s="5" t="s">
        <v>35</v>
      </c>
      <c r="B28" s="4"/>
      <c r="C28" s="2"/>
      <c r="D28" s="7" t="s">
        <v>34</v>
      </c>
    </row>
    <row r="29" spans="1:3" ht="12.75">
      <c r="A29" s="3" t="str">
        <f>+A7</f>
        <v>B. Other peoples’ yearly salary costs</v>
      </c>
      <c r="B29" s="3">
        <f>SUM(B23:B28)</f>
        <v>0</v>
      </c>
      <c r="C29" s="2"/>
    </row>
    <row r="30" spans="1:3" ht="12.75">
      <c r="A30" s="5" t="s">
        <v>33</v>
      </c>
      <c r="B30" s="4"/>
      <c r="C30" s="2"/>
    </row>
    <row r="31" spans="1:3" ht="12.75">
      <c r="A31" s="5" t="s">
        <v>32</v>
      </c>
      <c r="B31" s="4"/>
      <c r="C31" s="2"/>
    </row>
    <row r="32" spans="1:3" ht="12.75">
      <c r="A32" s="5" t="s">
        <v>31</v>
      </c>
      <c r="B32" s="4"/>
      <c r="C32" s="2"/>
    </row>
    <row r="33" spans="1:3" s="3" customFormat="1" ht="12.75">
      <c r="A33" s="5" t="s">
        <v>30</v>
      </c>
      <c r="B33" s="4"/>
      <c r="C33" s="6"/>
    </row>
    <row r="34" spans="1:3" ht="12.75">
      <c r="A34" s="5" t="s">
        <v>29</v>
      </c>
      <c r="B34" s="4"/>
      <c r="C34" s="2"/>
    </row>
    <row r="35" spans="1:3" ht="12.75">
      <c r="A35" s="5" t="s">
        <v>28</v>
      </c>
      <c r="B35" s="4"/>
      <c r="C35" s="2"/>
    </row>
    <row r="36" spans="1:3" ht="12.75">
      <c r="A36" s="5" t="s">
        <v>27</v>
      </c>
      <c r="B36" s="4"/>
      <c r="C36" s="2"/>
    </row>
    <row r="37" spans="1:3" ht="12.75">
      <c r="A37" s="5" t="s">
        <v>26</v>
      </c>
      <c r="B37" s="4"/>
      <c r="C37" s="2"/>
    </row>
    <row r="38" spans="1:3" ht="12.75">
      <c r="A38" s="5" t="s">
        <v>25</v>
      </c>
      <c r="B38" s="4"/>
      <c r="C38" s="2"/>
    </row>
    <row r="39" spans="1:3" s="3" customFormat="1" ht="12.75">
      <c r="A39" s="3" t="str">
        <f>+A8</f>
        <v>C. Office and Office Set up</v>
      </c>
      <c r="B39" s="3">
        <f>SUM(B30:B38)</f>
        <v>0</v>
      </c>
      <c r="C39" s="6"/>
    </row>
    <row r="40" spans="1:3" ht="12.75">
      <c r="A40" s="5" t="s">
        <v>24</v>
      </c>
      <c r="B40" s="78"/>
      <c r="C40" s="2"/>
    </row>
    <row r="41" spans="1:3" ht="12.75">
      <c r="A41" s="5" t="s">
        <v>23</v>
      </c>
      <c r="B41" s="78"/>
      <c r="C41" s="2"/>
    </row>
    <row r="42" spans="1:3" ht="12.75">
      <c r="A42" s="5" t="s">
        <v>22</v>
      </c>
      <c r="B42" s="78"/>
      <c r="C42" s="2"/>
    </row>
    <row r="43" spans="1:3" ht="12.75">
      <c r="A43" s="5" t="s">
        <v>21</v>
      </c>
      <c r="B43" s="78"/>
      <c r="C43" s="2"/>
    </row>
    <row r="44" spans="1:3" ht="12.75">
      <c r="A44" s="5" t="s">
        <v>20</v>
      </c>
      <c r="B44" s="78"/>
      <c r="C44" s="2"/>
    </row>
    <row r="45" spans="1:3" ht="12.75">
      <c r="A45" s="3" t="str">
        <f>+A9</f>
        <v>D. Ongoing Overheads for office and equipment</v>
      </c>
      <c r="B45" s="3">
        <f>SUM(B40:B44)</f>
        <v>0</v>
      </c>
      <c r="C45" s="2"/>
    </row>
    <row r="46" spans="1:3" ht="12.75">
      <c r="A46" s="5" t="s">
        <v>19</v>
      </c>
      <c r="B46" s="4"/>
      <c r="C46" s="2"/>
    </row>
    <row r="47" spans="1:3" ht="12.75">
      <c r="A47" s="5" t="s">
        <v>18</v>
      </c>
      <c r="B47" s="4"/>
      <c r="C47" s="2"/>
    </row>
    <row r="48" spans="1:3" ht="12.75">
      <c r="A48" s="5" t="s">
        <v>17</v>
      </c>
      <c r="B48" s="4"/>
      <c r="C48" s="2"/>
    </row>
    <row r="49" spans="1:3" s="3" customFormat="1" ht="12.75">
      <c r="A49" s="5" t="s">
        <v>16</v>
      </c>
      <c r="B49" s="4"/>
      <c r="C49" s="6"/>
    </row>
    <row r="50" spans="1:3" ht="12.75">
      <c r="A50" s="5" t="s">
        <v>15</v>
      </c>
      <c r="B50" s="4"/>
      <c r="C50" s="2"/>
    </row>
    <row r="51" spans="1:3" ht="12.75">
      <c r="A51" s="5" t="s">
        <v>14</v>
      </c>
      <c r="B51" s="4"/>
      <c r="C51" s="2"/>
    </row>
    <row r="52" spans="1:3" ht="12.75">
      <c r="A52" s="5" t="s">
        <v>13</v>
      </c>
      <c r="B52" s="4"/>
      <c r="C52" s="2"/>
    </row>
    <row r="53" spans="1:3" ht="12.75">
      <c r="A53" s="5" t="s">
        <v>12</v>
      </c>
      <c r="B53" s="4"/>
      <c r="C53" s="2"/>
    </row>
    <row r="54" spans="1:3" ht="12.75">
      <c r="A54" s="5" t="s">
        <v>11</v>
      </c>
      <c r="B54" s="4"/>
      <c r="C54" s="2"/>
    </row>
    <row r="55" spans="1:3" ht="12.75">
      <c r="A55" s="3" t="str">
        <f>+A10</f>
        <v>E. Professional Services and Fees</v>
      </c>
      <c r="B55" s="3">
        <f>SUM(B46:B54)</f>
        <v>0</v>
      </c>
      <c r="C55" s="2"/>
    </row>
    <row r="56" spans="1:3" ht="12.75">
      <c r="A56" s="5" t="s">
        <v>10</v>
      </c>
      <c r="B56" s="4"/>
      <c r="C56" s="2"/>
    </row>
    <row r="57" spans="1:3" ht="12.75">
      <c r="A57" s="5" t="s">
        <v>9</v>
      </c>
      <c r="B57" s="4"/>
      <c r="C57" s="2"/>
    </row>
    <row r="58" spans="1:3" ht="12.75">
      <c r="A58" s="5" t="s">
        <v>8</v>
      </c>
      <c r="B58" s="4"/>
      <c r="C58" s="2"/>
    </row>
    <row r="59" spans="1:3" ht="12.75">
      <c r="A59" s="5" t="s">
        <v>7</v>
      </c>
      <c r="B59" s="4"/>
      <c r="C59" s="2"/>
    </row>
    <row r="60" spans="1:3" ht="12.75">
      <c r="A60" s="5" t="s">
        <v>6</v>
      </c>
      <c r="B60" s="4"/>
      <c r="C60" s="2"/>
    </row>
    <row r="61" spans="1:3" s="3" customFormat="1" ht="12.75">
      <c r="A61" s="5" t="s">
        <v>5</v>
      </c>
      <c r="B61" s="4"/>
      <c r="C61" s="6"/>
    </row>
    <row r="62" spans="1:3" ht="12.75">
      <c r="A62" s="5" t="s">
        <v>4</v>
      </c>
      <c r="B62" s="4"/>
      <c r="C62" s="2"/>
    </row>
    <row r="63" spans="1:3" ht="12.75">
      <c r="A63" s="5" t="s">
        <v>3</v>
      </c>
      <c r="B63" s="4"/>
      <c r="C63" s="2"/>
    </row>
    <row r="64" spans="1:3" ht="12.75">
      <c r="A64" s="5" t="s">
        <v>2</v>
      </c>
      <c r="B64" s="4"/>
      <c r="C64" s="2"/>
    </row>
    <row r="65" spans="1:3" ht="12.75">
      <c r="A65" s="5" t="s">
        <v>1</v>
      </c>
      <c r="B65" s="4"/>
      <c r="C65" s="2"/>
    </row>
    <row r="66" spans="1:3" ht="12.75">
      <c r="A66" s="5" t="s">
        <v>0</v>
      </c>
      <c r="B66" s="4"/>
      <c r="C66" s="2"/>
    </row>
    <row r="67" spans="1:3" ht="12.75">
      <c r="A67" s="3" t="str">
        <f>+A11</f>
        <v>F. Other operating costs</v>
      </c>
      <c r="B67" s="3">
        <f>SUM(B56:B66)</f>
        <v>0</v>
      </c>
      <c r="C67" s="2"/>
    </row>
  </sheetData>
  <printOptions/>
  <pageMargins left="0.75" right="0.75" top="1" bottom="1" header="0.5" footer="0.5"/>
  <pageSetup fitToHeight="2" fitToWidth="1" orientation="landscape" paperSize="9" scale="98" r:id="rId1"/>
  <headerFooter alignWithMargins="0">
    <oddHeader>&amp;L&amp;"Univers,Bold Italic"&amp;12The Consultants' Consultant Essential Templates</oddHeader>
    <oddFooter>&amp;C&amp;"Univers,Regular"&amp;8Page &amp;P of &amp;N&amp;R&amp;"Univers,Regular"&amp;8www.consultantsconsultant.com.au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5.8515625" style="28" customWidth="1"/>
    <col min="2" max="2" width="11.8515625" style="1" customWidth="1"/>
    <col min="3" max="3" width="13.00390625" style="29" customWidth="1"/>
    <col min="4" max="15" width="12.8515625" style="28" customWidth="1"/>
    <col min="16" max="16384" width="9.140625" style="28" customWidth="1"/>
  </cols>
  <sheetData>
    <row r="1" ht="26.25">
      <c r="A1" s="64" t="s">
        <v>97</v>
      </c>
    </row>
    <row r="2" ht="15.75">
      <c r="A2" s="63" t="s">
        <v>96</v>
      </c>
    </row>
    <row r="3" ht="15.75" thickBot="1">
      <c r="A3" s="7" t="s">
        <v>95</v>
      </c>
    </row>
    <row r="4" spans="1:15" ht="51.75" thickBot="1">
      <c r="A4" s="62" t="s">
        <v>94</v>
      </c>
      <c r="B4" s="61"/>
      <c r="D4" s="60" t="s">
        <v>93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8"/>
    </row>
    <row r="5" spans="2:15" ht="13.5" thickBot="1">
      <c r="B5" s="1" t="s">
        <v>84</v>
      </c>
      <c r="D5" s="57">
        <v>36161</v>
      </c>
      <c r="E5" s="57">
        <f>+D5+31</f>
        <v>36192</v>
      </c>
      <c r="F5" s="57">
        <f>+E5+31</f>
        <v>36223</v>
      </c>
      <c r="G5" s="57">
        <f>+F5+31</f>
        <v>36254</v>
      </c>
      <c r="H5" s="57">
        <f>+G5+31</f>
        <v>36285</v>
      </c>
      <c r="I5" s="57">
        <f>+H5+31</f>
        <v>36316</v>
      </c>
      <c r="J5" s="57">
        <f>+I5+31</f>
        <v>36347</v>
      </c>
      <c r="K5" s="57">
        <f>+J5+31</f>
        <v>36378</v>
      </c>
      <c r="L5" s="57">
        <f>+K5+31</f>
        <v>36409</v>
      </c>
      <c r="M5" s="57">
        <f>+L5+31</f>
        <v>36440</v>
      </c>
      <c r="N5" s="57">
        <f>+M5+31</f>
        <v>36471</v>
      </c>
      <c r="O5" s="57">
        <f>+N5+31</f>
        <v>36502</v>
      </c>
    </row>
    <row r="6" spans="1:15" ht="15.75">
      <c r="A6" s="56" t="s">
        <v>92</v>
      </c>
      <c r="B6" s="55"/>
      <c r="C6" s="54"/>
      <c r="D6" s="53"/>
      <c r="E6" s="52"/>
      <c r="F6" s="52"/>
      <c r="G6" s="52"/>
      <c r="H6" s="52"/>
      <c r="I6" s="52"/>
      <c r="J6" s="52"/>
      <c r="K6" s="52"/>
      <c r="L6" s="52"/>
      <c r="M6" s="52"/>
      <c r="N6" s="52"/>
      <c r="O6" s="51"/>
    </row>
    <row r="7" spans="1:15" ht="12.75">
      <c r="A7" s="50" t="str">
        <f>+'1. magic charge out formula'!A6</f>
        <v>A.  Yearly Salary costs for me</v>
      </c>
      <c r="B7" s="34">
        <f>+'1. magic charge out formula'!B6</f>
        <v>0</v>
      </c>
      <c r="C7" s="49"/>
      <c r="D7" s="34">
        <f>+D28</f>
        <v>0</v>
      </c>
      <c r="E7" s="34">
        <f>+E28</f>
        <v>0</v>
      </c>
      <c r="F7" s="34">
        <f>+F28</f>
        <v>0</v>
      </c>
      <c r="G7" s="34">
        <f>+G28</f>
        <v>0</v>
      </c>
      <c r="H7" s="34">
        <f>+H28</f>
        <v>0</v>
      </c>
      <c r="I7" s="34">
        <f>+I28</f>
        <v>0</v>
      </c>
      <c r="J7" s="34">
        <f>+J28</f>
        <v>0</v>
      </c>
      <c r="K7" s="34">
        <f>+K28</f>
        <v>0</v>
      </c>
      <c r="L7" s="34">
        <f>+L28</f>
        <v>0</v>
      </c>
      <c r="M7" s="34">
        <f>+M28</f>
        <v>0</v>
      </c>
      <c r="N7" s="34">
        <f>+N28</f>
        <v>0</v>
      </c>
      <c r="O7" s="15">
        <f>+O28</f>
        <v>0</v>
      </c>
    </row>
    <row r="8" spans="1:15" ht="12.75">
      <c r="A8" s="50" t="str">
        <f>+'1. magic charge out formula'!A7</f>
        <v>B. Other peoples’ yearly salary costs</v>
      </c>
      <c r="B8" s="34">
        <f>+'1. magic charge out formula'!B7</f>
        <v>0</v>
      </c>
      <c r="C8" s="49"/>
      <c r="D8" s="34">
        <f>D35</f>
        <v>0</v>
      </c>
      <c r="E8" s="34">
        <f>E35</f>
        <v>0</v>
      </c>
      <c r="F8" s="34">
        <f>F35</f>
        <v>0</v>
      </c>
      <c r="G8" s="34">
        <f>G35</f>
        <v>0</v>
      </c>
      <c r="H8" s="34">
        <f>H35</f>
        <v>0</v>
      </c>
      <c r="I8" s="34">
        <f>I35</f>
        <v>0</v>
      </c>
      <c r="J8" s="34">
        <f>J35</f>
        <v>0</v>
      </c>
      <c r="K8" s="34">
        <f>K35</f>
        <v>0</v>
      </c>
      <c r="L8" s="34">
        <f>L35</f>
        <v>0</v>
      </c>
      <c r="M8" s="34">
        <f>M35</f>
        <v>0</v>
      </c>
      <c r="N8" s="34">
        <f>N35</f>
        <v>0</v>
      </c>
      <c r="O8" s="15">
        <f>O35</f>
        <v>0</v>
      </c>
    </row>
    <row r="9" spans="1:15" ht="12.75">
      <c r="A9" s="50" t="str">
        <f>+'1. magic charge out formula'!A8</f>
        <v>C. Office and Office Set up</v>
      </c>
      <c r="B9" s="34">
        <f>+'1. magic charge out formula'!B8</f>
        <v>0</v>
      </c>
      <c r="C9" s="49"/>
      <c r="D9" s="34">
        <f>+D45</f>
        <v>0</v>
      </c>
      <c r="E9" s="34">
        <f>+E45</f>
        <v>0</v>
      </c>
      <c r="F9" s="34">
        <f>+F45</f>
        <v>0</v>
      </c>
      <c r="G9" s="34">
        <f>+G45</f>
        <v>0</v>
      </c>
      <c r="H9" s="34">
        <f>+H45</f>
        <v>0</v>
      </c>
      <c r="I9" s="34">
        <f>+I45</f>
        <v>0</v>
      </c>
      <c r="J9" s="34">
        <f>+J45</f>
        <v>0</v>
      </c>
      <c r="K9" s="34">
        <f>+K45</f>
        <v>0</v>
      </c>
      <c r="L9" s="34">
        <f>+L45</f>
        <v>0</v>
      </c>
      <c r="M9" s="34">
        <f>+M45</f>
        <v>0</v>
      </c>
      <c r="N9" s="34">
        <f>+N45</f>
        <v>0</v>
      </c>
      <c r="O9" s="15">
        <f>+O45</f>
        <v>0</v>
      </c>
    </row>
    <row r="10" spans="1:15" ht="12.75">
      <c r="A10" s="50" t="str">
        <f>+'1. magic charge out formula'!A9</f>
        <v>D. Ongoing Overheads for office and equipment</v>
      </c>
      <c r="B10" s="34">
        <f>+'1. magic charge out formula'!B9</f>
        <v>0</v>
      </c>
      <c r="C10" s="49"/>
      <c r="D10" s="34">
        <f>+D51</f>
        <v>0</v>
      </c>
      <c r="E10" s="34">
        <f>+E51</f>
        <v>0</v>
      </c>
      <c r="F10" s="34">
        <f>+F51</f>
        <v>0</v>
      </c>
      <c r="G10" s="34">
        <f>+G51</f>
        <v>0</v>
      </c>
      <c r="H10" s="34">
        <f>+H51</f>
        <v>0</v>
      </c>
      <c r="I10" s="34">
        <f>+I51</f>
        <v>0</v>
      </c>
      <c r="J10" s="34">
        <f>+J51</f>
        <v>0</v>
      </c>
      <c r="K10" s="34">
        <f>+K51</f>
        <v>0</v>
      </c>
      <c r="L10" s="34">
        <f>+L51</f>
        <v>0</v>
      </c>
      <c r="M10" s="34">
        <f>+M51</f>
        <v>0</v>
      </c>
      <c r="N10" s="34">
        <f>+N51</f>
        <v>0</v>
      </c>
      <c r="O10" s="15">
        <f>+O51</f>
        <v>0</v>
      </c>
    </row>
    <row r="11" spans="1:15" ht="12.75">
      <c r="A11" s="50" t="str">
        <f>+'1. magic charge out formula'!A10</f>
        <v>E. Professional Services and Fees</v>
      </c>
      <c r="B11" s="34">
        <f>+'1. magic charge out formula'!B10</f>
        <v>0</v>
      </c>
      <c r="C11" s="49"/>
      <c r="D11" s="34">
        <f>+D61</f>
        <v>0</v>
      </c>
      <c r="E11" s="34">
        <f>+E61</f>
        <v>0</v>
      </c>
      <c r="F11" s="34">
        <f>+F61</f>
        <v>0</v>
      </c>
      <c r="G11" s="34">
        <f>+G61</f>
        <v>0</v>
      </c>
      <c r="H11" s="34">
        <f>+H61</f>
        <v>0</v>
      </c>
      <c r="I11" s="34">
        <f>+I61</f>
        <v>0</v>
      </c>
      <c r="J11" s="34">
        <f>+J61</f>
        <v>0</v>
      </c>
      <c r="K11" s="34">
        <f>+K61</f>
        <v>0</v>
      </c>
      <c r="L11" s="34">
        <f>+L61</f>
        <v>0</v>
      </c>
      <c r="M11" s="34">
        <f>+M61</f>
        <v>0</v>
      </c>
      <c r="N11" s="34">
        <f>+N61</f>
        <v>0</v>
      </c>
      <c r="O11" s="15">
        <f>+O61</f>
        <v>0</v>
      </c>
    </row>
    <row r="12" spans="1:15" ht="13.5" thickBot="1">
      <c r="A12" s="50" t="str">
        <f>+'1. magic charge out formula'!A11</f>
        <v>F. Other operating costs</v>
      </c>
      <c r="B12" s="34">
        <f>+'1. magic charge out formula'!B11</f>
        <v>0</v>
      </c>
      <c r="C12" s="49"/>
      <c r="D12" s="34">
        <f>+D73</f>
        <v>0</v>
      </c>
      <c r="E12" s="34">
        <f>+E73</f>
        <v>0</v>
      </c>
      <c r="F12" s="34">
        <f>+F73</f>
        <v>0</v>
      </c>
      <c r="G12" s="34">
        <f>+G73</f>
        <v>0</v>
      </c>
      <c r="H12" s="34">
        <f>+H73</f>
        <v>0</v>
      </c>
      <c r="I12" s="34">
        <f>+I73</f>
        <v>0</v>
      </c>
      <c r="J12" s="34">
        <f>+J73</f>
        <v>0</v>
      </c>
      <c r="K12" s="34">
        <f>+K73</f>
        <v>0</v>
      </c>
      <c r="L12" s="34">
        <f>+L73</f>
        <v>0</v>
      </c>
      <c r="M12" s="34">
        <f>+M73</f>
        <v>0</v>
      </c>
      <c r="N12" s="34">
        <f>+N73</f>
        <v>0</v>
      </c>
      <c r="O12" s="15">
        <f>+O73</f>
        <v>0</v>
      </c>
    </row>
    <row r="13" spans="1:15" s="32" customFormat="1" ht="13.5" thickBot="1">
      <c r="A13" s="48" t="str">
        <f>+'1. magic charge out formula'!A12</f>
        <v>G. Total costs</v>
      </c>
      <c r="B13" s="46">
        <f>+'1. magic charge out formula'!B12</f>
        <v>0</v>
      </c>
      <c r="C13" s="47"/>
      <c r="D13" s="46">
        <f>SUM(D7:D12)</f>
        <v>0</v>
      </c>
      <c r="E13" s="46">
        <f>SUM(E7:E12)</f>
        <v>0</v>
      </c>
      <c r="F13" s="46">
        <f>SUM(F7:F12)</f>
        <v>0</v>
      </c>
      <c r="G13" s="46">
        <f>SUM(G7:G12)</f>
        <v>0</v>
      </c>
      <c r="H13" s="46">
        <f>SUM(H7:H12)</f>
        <v>0</v>
      </c>
      <c r="I13" s="46">
        <f>SUM(I7:I12)</f>
        <v>0</v>
      </c>
      <c r="J13" s="46">
        <f>SUM(J7:J12)</f>
        <v>0</v>
      </c>
      <c r="K13" s="46">
        <f>SUM(K7:K12)</f>
        <v>0</v>
      </c>
      <c r="L13" s="46">
        <f>SUM(L7:L12)</f>
        <v>0</v>
      </c>
      <c r="M13" s="46">
        <f>SUM(M7:M12)</f>
        <v>0</v>
      </c>
      <c r="N13" s="46">
        <f>SUM(N7:N12)</f>
        <v>0</v>
      </c>
      <c r="O13" s="45">
        <f>SUM(O7:O12)</f>
        <v>0</v>
      </c>
    </row>
    <row r="14" spans="1:15" ht="12.75">
      <c r="A14" s="20" t="s">
        <v>91</v>
      </c>
      <c r="B14" s="41"/>
      <c r="C14" s="34"/>
      <c r="D14" s="44">
        <f>IF(rate&lt;&gt;0,+'2. mthly billing days reqd calc'!D13/rate,0)</f>
        <v>0</v>
      </c>
      <c r="E14" s="44">
        <f>IF(rate&lt;&gt;0,+'2. mthly billing days reqd calc'!E13/rate,0)</f>
        <v>0</v>
      </c>
      <c r="F14" s="44">
        <f>IF(rate&lt;&gt;0,+'2. mthly billing days reqd calc'!F13/rate,0)</f>
        <v>0</v>
      </c>
      <c r="G14" s="44">
        <f>IF(rate&lt;&gt;0,+'2. mthly billing days reqd calc'!G13/rate,0)</f>
        <v>0</v>
      </c>
      <c r="H14" s="44">
        <f>IF(rate&lt;&gt;0,+'2. mthly billing days reqd calc'!H13/rate,0)</f>
        <v>0</v>
      </c>
      <c r="I14" s="44">
        <f>IF(rate&lt;&gt;0,+'2. mthly billing days reqd calc'!I13/rate,0)</f>
        <v>0</v>
      </c>
      <c r="J14" s="44">
        <f>IF(rate&lt;&gt;0,+'2. mthly billing days reqd calc'!J13/rate,0)</f>
        <v>0</v>
      </c>
      <c r="K14" s="44">
        <f>IF(rate&lt;&gt;0,+'2. mthly billing days reqd calc'!K13/rate,0)</f>
        <v>0</v>
      </c>
      <c r="L14" s="44">
        <f>IF(rate&lt;&gt;0,+'2. mthly billing days reqd calc'!L13/rate,0)</f>
        <v>0</v>
      </c>
      <c r="M14" s="44">
        <f>IF(rate&lt;&gt;0,+'2. mthly billing days reqd calc'!M13/rate,0)</f>
        <v>0</v>
      </c>
      <c r="N14" s="44">
        <f>IF(rate&lt;&gt;0,+'2. mthly billing days reqd calc'!N13/rate,0)</f>
        <v>0</v>
      </c>
      <c r="O14" s="79">
        <f>IF(rate&lt;&gt;0,+'2. mthly billing days reqd calc'!O13/rate,0)</f>
        <v>0</v>
      </c>
    </row>
    <row r="15" spans="1:15" ht="12.75">
      <c r="A15" s="20" t="s">
        <v>90</v>
      </c>
      <c r="B15" s="41"/>
      <c r="C15" s="3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2"/>
    </row>
    <row r="16" spans="1:15" ht="12.75">
      <c r="A16" s="20" t="s">
        <v>89</v>
      </c>
      <c r="B16" s="41"/>
      <c r="C16" s="3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9"/>
    </row>
    <row r="17" spans="1:15" ht="12.75">
      <c r="A17" s="20" t="s">
        <v>88</v>
      </c>
      <c r="B17" s="41"/>
      <c r="C17" s="34"/>
      <c r="D17" s="41">
        <f>+F14</f>
        <v>0</v>
      </c>
      <c r="E17" s="41">
        <f>+G14</f>
        <v>0</v>
      </c>
      <c r="F17" s="41">
        <f>+H14</f>
        <v>0</v>
      </c>
      <c r="G17" s="41">
        <f>+I14</f>
        <v>0</v>
      </c>
      <c r="H17" s="41">
        <f>+J14</f>
        <v>0</v>
      </c>
      <c r="I17" s="41">
        <f>+K14</f>
        <v>0</v>
      </c>
      <c r="J17" s="41">
        <f>+L14</f>
        <v>0</v>
      </c>
      <c r="K17" s="41">
        <f>+M14</f>
        <v>0</v>
      </c>
      <c r="L17" s="41">
        <f>+N14</f>
        <v>0</v>
      </c>
      <c r="M17" s="41">
        <f>+O14</f>
        <v>0</v>
      </c>
      <c r="N17" s="41">
        <f>+D14</f>
        <v>0</v>
      </c>
      <c r="O17" s="19">
        <f>+E14</f>
        <v>0</v>
      </c>
    </row>
    <row r="18" spans="1:15" ht="12.75">
      <c r="A18" s="20" t="s">
        <v>87</v>
      </c>
      <c r="B18" s="41"/>
      <c r="C18" s="3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9"/>
    </row>
    <row r="19" spans="1:15" ht="13.5" thickBot="1">
      <c r="A19" s="18" t="s">
        <v>86</v>
      </c>
      <c r="B19" s="38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</row>
    <row r="20" spans="1:16" ht="15.75">
      <c r="A20" s="12" t="s">
        <v>85</v>
      </c>
      <c r="B20" s="5"/>
      <c r="C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5.5">
      <c r="A21" s="12"/>
      <c r="B21" s="34" t="s">
        <v>84</v>
      </c>
      <c r="C21" s="33" t="s">
        <v>83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5" ht="12.75">
      <c r="A22" s="28" t="str">
        <f>+'1. magic charge out formula'!A16</f>
        <v>A1 Salary</v>
      </c>
      <c r="B22" s="1">
        <f>+'1. magic charge out formula'!B16</f>
        <v>0</v>
      </c>
      <c r="C22" s="29">
        <f>IF(SUM('2. mthly billing days reqd calc'!D22:O22)&lt;&gt;B22,"fix it",0)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28" t="str">
        <f>+'1. magic charge out formula'!A17</f>
        <v>A2 Superannuation</v>
      </c>
      <c r="B23" s="1">
        <f>+'1. magic charge out formula'!B17</f>
        <v>0</v>
      </c>
      <c r="C23" s="29">
        <f>IF(SUM('2. mthly billing days reqd calc'!D23:O23)&lt;&gt;B23,"fix it",0)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28" t="str">
        <f>+'1. magic charge out formula'!A18</f>
        <v>A3 Workers Comp</v>
      </c>
      <c r="B24" s="1">
        <f>+'1. magic charge out formula'!B18</f>
        <v>0</v>
      </c>
      <c r="C24" s="29">
        <f>IF(SUM('2. mthly billing days reqd calc'!D24:O24)&lt;&gt;B24,"fix it",0)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28" t="str">
        <f>+'1. magic charge out formula'!A19</f>
        <v>A4 Other insurances</v>
      </c>
      <c r="B25" s="1">
        <f>+'1. magic charge out formula'!B19</f>
        <v>0</v>
      </c>
      <c r="C25" s="29">
        <f>IF(SUM('2. mthly billing days reqd calc'!D25:O25)&lt;&gt;B25,"fix it",0)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28" t="str">
        <f>+'1. magic charge out formula'!A20</f>
        <v>A5 Professional Indemnity</v>
      </c>
      <c r="B26" s="1">
        <f>+'1. magic charge out formula'!B20</f>
        <v>0</v>
      </c>
      <c r="C26" s="29">
        <f>IF(SUM('2. mthly billing days reqd calc'!D26:O26)&lt;&gt;B26,"fix it",0)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28" t="str">
        <f>+'1. magic charge out formula'!A21</f>
        <v>A6 Public Liability</v>
      </c>
      <c r="B27" s="1">
        <f>+'1. magic charge out formula'!B21</f>
        <v>0</v>
      </c>
      <c r="C27" s="29">
        <f>IF(SUM('2. mthly billing days reqd calc'!D27:O27)&lt;&gt;B27,"fix it",0)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32" customFormat="1" ht="12.75">
      <c r="A28" s="32" t="str">
        <f>+'1. magic charge out formula'!A22</f>
        <v>A.  Yearly Salary costs for me</v>
      </c>
      <c r="B28" s="3">
        <f>+'1. magic charge out formula'!B22</f>
        <v>0</v>
      </c>
      <c r="C28" s="31">
        <f>IF(SUM('2. mthly billing days reqd calc'!D28:O28)&lt;&gt;B28,"fix it",0)</f>
        <v>0</v>
      </c>
      <c r="D28" s="3">
        <f>SUM(D22:D27)</f>
        <v>0</v>
      </c>
      <c r="E28" s="3">
        <f>SUM(E22:E27)</f>
        <v>0</v>
      </c>
      <c r="F28" s="3">
        <f>SUM(F22:F27)</f>
        <v>0</v>
      </c>
      <c r="G28" s="3">
        <f>SUM(G22:G27)</f>
        <v>0</v>
      </c>
      <c r="H28" s="3">
        <f>SUM(H22:H27)</f>
        <v>0</v>
      </c>
      <c r="I28" s="3">
        <f>SUM(I22:I27)</f>
        <v>0</v>
      </c>
      <c r="J28" s="3">
        <f>SUM(J22:J27)</f>
        <v>0</v>
      </c>
      <c r="K28" s="3">
        <f>SUM(K22:K27)</f>
        <v>0</v>
      </c>
      <c r="L28" s="3">
        <f>SUM(L22:L27)</f>
        <v>0</v>
      </c>
      <c r="M28" s="3">
        <f>SUM(M22:M27)</f>
        <v>0</v>
      </c>
      <c r="N28" s="3">
        <f>SUM(N22:N27)</f>
        <v>0</v>
      </c>
      <c r="O28" s="3">
        <f>SUM(O22:O27)</f>
        <v>0</v>
      </c>
    </row>
    <row r="29" spans="1:15" ht="12.75">
      <c r="A29" s="28" t="str">
        <f>+'1. magic charge out formula'!A23</f>
        <v>B1 Salary</v>
      </c>
      <c r="B29" s="1">
        <f>+'1. magic charge out formula'!B23</f>
        <v>0</v>
      </c>
      <c r="C29" s="29">
        <f>IF(SUM('2. mthly billing days reqd calc'!D29:O29)&lt;&gt;B29,"fix it",0)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28" t="str">
        <f>+'1. magic charge out formula'!A24</f>
        <v>B2 Superannuation</v>
      </c>
      <c r="B30" s="1">
        <f>+'1. magic charge out formula'!B24</f>
        <v>0</v>
      </c>
      <c r="C30" s="29">
        <f>IF(SUM('2. mthly billing days reqd calc'!D30:O30)&lt;&gt;B30,"fix it",0)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28" t="str">
        <f>+'1. magic charge out formula'!A25</f>
        <v>B3 Workers Comp</v>
      </c>
      <c r="B31" s="1">
        <f>+'1. magic charge out formula'!B25</f>
        <v>0</v>
      </c>
      <c r="C31" s="29">
        <f>IF(SUM('2. mthly billing days reqd calc'!D31:O31)&lt;&gt;B31,"fix it",0)</f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28" t="str">
        <f>+'1. magic charge out formula'!A26</f>
        <v>B4 Other insurances</v>
      </c>
      <c r="B32" s="1">
        <f>+'1. magic charge out formula'!B26</f>
        <v>0</v>
      </c>
      <c r="C32" s="29">
        <f>IF(SUM('2. mthly billing days reqd calc'!D32:O32)&lt;&gt;B32,"fix it",0)</f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28" t="str">
        <f>+'1. magic charge out formula'!A27</f>
        <v>B5 Professional Indemnity</v>
      </c>
      <c r="B33" s="1">
        <f>+'1. magic charge out formula'!B27</f>
        <v>0</v>
      </c>
      <c r="C33" s="29">
        <f>IF(SUM('2. mthly billing days reqd calc'!D33:O33)&lt;&gt;B33,"fix it",0)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28" t="str">
        <f>+'1. magic charge out formula'!A28</f>
        <v>B6 Public Liability</v>
      </c>
      <c r="B34" s="1">
        <f>+'1. magic charge out formula'!B28</f>
        <v>0</v>
      </c>
      <c r="C34" s="29">
        <f>IF(SUM('2. mthly billing days reqd calc'!D34:O34)&lt;&gt;B34,"fix it",0)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32" t="str">
        <f>+'1. magic charge out formula'!A29</f>
        <v>B. Other peoples’ yearly salary costs</v>
      </c>
      <c r="B35" s="3">
        <f>+'1. magic charge out formula'!B29</f>
        <v>0</v>
      </c>
      <c r="C35" s="29">
        <f>IF(SUM('2. mthly billing days reqd calc'!D35:O35)&lt;&gt;B35,"fix it",0)</f>
        <v>0</v>
      </c>
      <c r="D35" s="3">
        <f>SUM(D29:D34)</f>
        <v>0</v>
      </c>
      <c r="E35" s="3">
        <f>SUM(E29:E34)</f>
        <v>0</v>
      </c>
      <c r="F35" s="3">
        <f>SUM(F29:F34)</f>
        <v>0</v>
      </c>
      <c r="G35" s="3">
        <f>SUM(G29:G34)</f>
        <v>0</v>
      </c>
      <c r="H35" s="3">
        <f>SUM(H29:H34)</f>
        <v>0</v>
      </c>
      <c r="I35" s="3">
        <f>SUM(I29:I34)</f>
        <v>0</v>
      </c>
      <c r="J35" s="3">
        <f>SUM(J29:J34)</f>
        <v>0</v>
      </c>
      <c r="K35" s="3">
        <f>SUM(K29:K34)</f>
        <v>0</v>
      </c>
      <c r="L35" s="3">
        <f>SUM(L29:L34)</f>
        <v>0</v>
      </c>
      <c r="M35" s="3">
        <f>SUM(M29:M34)</f>
        <v>0</v>
      </c>
      <c r="N35" s="3">
        <f>SUM(N29:N34)</f>
        <v>0</v>
      </c>
      <c r="O35" s="3">
        <f>SUM(O29:O34)</f>
        <v>0</v>
      </c>
    </row>
    <row r="36" spans="1:15" ht="12.75">
      <c r="A36" s="28" t="str">
        <f>+'1. magic charge out formula'!A30</f>
        <v>C1 Office set up</v>
      </c>
      <c r="B36" s="1">
        <f>+'1. magic charge out formula'!B30</f>
        <v>0</v>
      </c>
      <c r="C36" s="29">
        <f>IF(SUM('2. mthly billing days reqd calc'!D36:O36)&lt;&gt;B36,"fix it",0)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28" t="str">
        <f>+'1. magic charge out formula'!A31</f>
        <v>C2 Fax machine</v>
      </c>
      <c r="B37" s="1">
        <f>+'1. magic charge out formula'!B31</f>
        <v>0</v>
      </c>
      <c r="C37" s="29">
        <f>IF(SUM('2. mthly billing days reqd calc'!D37:O37)&lt;&gt;B37,"fix it",0)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28" t="str">
        <f>+'1. magic charge out formula'!A32</f>
        <v>C3 Modem</v>
      </c>
      <c r="B38" s="1">
        <f>+'1. magic charge out formula'!B32</f>
        <v>0</v>
      </c>
      <c r="C38" s="29">
        <f>IF(SUM('2. mthly billing days reqd calc'!D38:O38)&lt;&gt;B38,"fix it",0)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28" t="str">
        <f>+'1. magic charge out formula'!A33</f>
        <v>C4 Telephone – new line &amp; handset </v>
      </c>
      <c r="B39" s="1">
        <f>+'1. magic charge out formula'!B33</f>
        <v>0</v>
      </c>
      <c r="C39" s="29">
        <f>IF(SUM('2. mthly billing days reqd calc'!D39:O39)&lt;&gt;B39,"fix it",0)</f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28" t="str">
        <f>+'1. magic charge out formula'!A34</f>
        <v>C5 Computer purchase</v>
      </c>
      <c r="B40" s="1">
        <f>+'1. magic charge out formula'!B34</f>
        <v>0</v>
      </c>
      <c r="C40" s="29">
        <f>IF(SUM('2. mthly billing days reqd calc'!D40:O40)&lt;&gt;B40,"fix it",0)</f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28" t="str">
        <f>+'1. magic charge out formula'!A35</f>
        <v>C6 Printer purchase</v>
      </c>
      <c r="B41" s="1">
        <f>+'1. magic charge out formula'!B35</f>
        <v>0</v>
      </c>
      <c r="C41" s="29">
        <f>IF(SUM('2. mthly billing days reqd calc'!D41:O41)&lt;&gt;B41,"fix it",0)</f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28" t="str">
        <f>+'1. magic charge out formula'!A36</f>
        <v>C7 Mobile phone handset</v>
      </c>
      <c r="B42" s="1">
        <f>+'1. magic charge out formula'!B36</f>
        <v>0</v>
      </c>
      <c r="C42" s="29">
        <f>IF(SUM('2. mthly billing days reqd calc'!D42:O42)&lt;&gt;B42,"fix it",0)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28" t="str">
        <f>+'1. magic charge out formula'!A37</f>
        <v>C8 Other equipment – filing cabinets, shelving</v>
      </c>
      <c r="B43" s="1">
        <f>+'1. magic charge out formula'!B37</f>
        <v>0</v>
      </c>
      <c r="C43" s="29">
        <f>IF(SUM('2. mthly billing days reqd calc'!D43:O43)&lt;&gt;B43,"fix it",0)</f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28" t="str">
        <f>+'1. magic charge out formula'!A38</f>
        <v>C9 Software</v>
      </c>
      <c r="B44" s="1">
        <f>+'1. magic charge out formula'!B38</f>
        <v>0</v>
      </c>
      <c r="C44" s="29">
        <f>IF(SUM('2. mthly billing days reqd calc'!D44:O44)&lt;&gt;B44,"fix it",0)</f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32" t="str">
        <f>+'1. magic charge out formula'!A39</f>
        <v>C. Office and Office Set up</v>
      </c>
      <c r="B45" s="3">
        <f>+'1. magic charge out formula'!B39</f>
        <v>0</v>
      </c>
      <c r="C45" s="29">
        <f>IF(SUM('2. mthly billing days reqd calc'!D45:O45)&lt;&gt;B45,"fix it",0)</f>
        <v>0</v>
      </c>
      <c r="D45" s="3">
        <f>SUM(D36:D44)</f>
        <v>0</v>
      </c>
      <c r="E45" s="3">
        <f>SUM(E36:E44)</f>
        <v>0</v>
      </c>
      <c r="F45" s="3">
        <f>SUM(F36:F44)</f>
        <v>0</v>
      </c>
      <c r="G45" s="3">
        <f>SUM(G36:G44)</f>
        <v>0</v>
      </c>
      <c r="H45" s="3">
        <f>SUM(H36:H44)</f>
        <v>0</v>
      </c>
      <c r="I45" s="3">
        <f>SUM(I36:I44)</f>
        <v>0</v>
      </c>
      <c r="J45" s="3">
        <f>SUM(J36:J44)</f>
        <v>0</v>
      </c>
      <c r="K45" s="3">
        <f>SUM(K36:K44)</f>
        <v>0</v>
      </c>
      <c r="L45" s="3">
        <f>SUM(L36:L44)</f>
        <v>0</v>
      </c>
      <c r="M45" s="3">
        <f>SUM(M36:M44)</f>
        <v>0</v>
      </c>
      <c r="N45" s="3">
        <f>SUM(N36:N44)</f>
        <v>0</v>
      </c>
      <c r="O45" s="3">
        <f>SUM(O36:O44)</f>
        <v>0</v>
      </c>
    </row>
    <row r="46" spans="1:15" ht="12.75">
      <c r="A46" s="28" t="str">
        <f>+'1. magic charge out formula'!A40</f>
        <v>D1 Office rent</v>
      </c>
      <c r="B46" s="1">
        <f>+'1. magic charge out formula'!B40</f>
        <v>0</v>
      </c>
      <c r="C46" s="29">
        <f>IF(SUM('2. mthly billing days reqd calc'!D46:O46)&lt;&gt;B46,"fix it",0)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28" t="str">
        <f>+'1. magic charge out formula'!A41</f>
        <v>D2 Electricity</v>
      </c>
      <c r="B47" s="1">
        <f>+'1. magic charge out formula'!B41</f>
        <v>0</v>
      </c>
      <c r="C47" s="29">
        <f>IF(SUM('2. mthly billing days reqd calc'!D47:O47)&lt;&gt;B47,"fix it",0)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28" t="str">
        <f>+'1. magic charge out formula'!A42</f>
        <v>D3 Office telephone</v>
      </c>
      <c r="B48" s="1">
        <f>+'1. magic charge out formula'!B42</f>
        <v>0</v>
      </c>
      <c r="C48" s="29">
        <f>IF(SUM('2. mthly billing days reqd calc'!D48:O48)&lt;&gt;B48,"fix it",0)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28" t="str">
        <f>+'1. magic charge out formula'!A43</f>
        <v>D4 Mobile phone usage</v>
      </c>
      <c r="B49" s="1">
        <f>+'1. magic charge out formula'!B43</f>
        <v>0</v>
      </c>
      <c r="C49" s="29">
        <f>IF(SUM('2. mthly billing days reqd calc'!D49:O49)&lt;&gt;B49,"fix it",0)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28" t="str">
        <f>+'1. magic charge out formula'!A44</f>
        <v>D5 Fax</v>
      </c>
      <c r="B50" s="1">
        <f>+'1. magic charge out formula'!B44</f>
        <v>0</v>
      </c>
      <c r="C50" s="29">
        <f>IF(SUM('2. mthly billing days reqd calc'!D50:O50)&lt;&gt;B50,"fix it",0)</f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32" t="str">
        <f>+'1. magic charge out formula'!A45</f>
        <v>D. Ongoing Overheads for office and equipment</v>
      </c>
      <c r="B51" s="3">
        <f>+'1. magic charge out formula'!B45</f>
        <v>0</v>
      </c>
      <c r="C51" s="29">
        <f>IF(SUM('2. mthly billing days reqd calc'!D51:O51)&lt;&gt;B51,"fix it",0)</f>
        <v>0</v>
      </c>
      <c r="D51" s="3">
        <f>SUM(D46:D50)</f>
        <v>0</v>
      </c>
      <c r="E51" s="3">
        <f>SUM(E46:E50)</f>
        <v>0</v>
      </c>
      <c r="F51" s="3">
        <f>SUM(F46:F50)</f>
        <v>0</v>
      </c>
      <c r="G51" s="3">
        <f>SUM(G46:G50)</f>
        <v>0</v>
      </c>
      <c r="H51" s="3">
        <f>SUM(H46:H50)</f>
        <v>0</v>
      </c>
      <c r="I51" s="3">
        <f>SUM(I46:I50)</f>
        <v>0</v>
      </c>
      <c r="J51" s="3">
        <f>SUM(J46:J50)</f>
        <v>0</v>
      </c>
      <c r="K51" s="3">
        <f>SUM(K46:K50)</f>
        <v>0</v>
      </c>
      <c r="L51" s="3">
        <f>SUM(L46:L50)</f>
        <v>0</v>
      </c>
      <c r="M51" s="3">
        <f>SUM(M46:M50)</f>
        <v>0</v>
      </c>
      <c r="N51" s="3">
        <f>SUM(N46:N50)</f>
        <v>0</v>
      </c>
      <c r="O51" s="3">
        <f>SUM(O46:O50)</f>
        <v>0</v>
      </c>
    </row>
    <row r="52" spans="1:15" ht="12.75">
      <c r="A52" s="28" t="str">
        <f>+'1. magic charge out formula'!A46</f>
        <v>E1 Secretarial Services</v>
      </c>
      <c r="B52" s="1">
        <f>+'1. magic charge out formula'!B46</f>
        <v>0</v>
      </c>
      <c r="C52" s="29">
        <f>IF(SUM('2. mthly billing days reqd calc'!D52:O52)&lt;&gt;B52,"fix it",0)</f>
        <v>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28" t="str">
        <f>+'1. magic charge out formula'!A47</f>
        <v>E2 Accountancy fees and ASC annual return</v>
      </c>
      <c r="B53" s="1">
        <f>+'1. magic charge out formula'!B47</f>
        <v>0</v>
      </c>
      <c r="C53" s="29">
        <f>IF(SUM('2. mthly billing days reqd calc'!D53:O53)&lt;&gt;B53,"fix it",0)</f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28" t="str">
        <f>+'1. magic charge out formula'!A48</f>
        <v>E3 Legal fees</v>
      </c>
      <c r="B54" s="1">
        <f>+'1. magic charge out formula'!B48</f>
        <v>0</v>
      </c>
      <c r="C54" s="29">
        <f>IF(SUM('2. mthly billing days reqd calc'!D54:O54)&lt;&gt;B54,"fix it",0)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28" t="str">
        <f>+'1. magic charge out formula'!A49</f>
        <v>E4 Incorporating</v>
      </c>
      <c r="B55" s="1">
        <f>+'1. magic charge out formula'!B49</f>
        <v>0</v>
      </c>
      <c r="C55" s="29">
        <f>IF(SUM('2. mthly billing days reqd calc'!D55:O55)&lt;&gt;B55,"fix it",0)</f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28" t="str">
        <f>+'1. magic charge out formula'!A50</f>
        <v>E5 Staff Training</v>
      </c>
      <c r="B56" s="1">
        <f>+'1. magic charge out formula'!B50</f>
        <v>0</v>
      </c>
      <c r="C56" s="29">
        <f>IF(SUM('2. mthly billing days reqd calc'!D56:O56)&lt;&gt;B56,"fix it",0)</f>
        <v>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28" t="str">
        <f>+'1. magic charge out formula'!A51</f>
        <v>E6 Professional Memberships</v>
      </c>
      <c r="B57" s="1">
        <f>+'1. magic charge out formula'!B51</f>
        <v>0</v>
      </c>
      <c r="C57" s="29">
        <f>IF(SUM('2. mthly billing days reqd calc'!D57:O57)&lt;&gt;B57,"fix it",0)</f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28" t="str">
        <f>+'1. magic charge out formula'!A52</f>
        <v>E7 Internet charges</v>
      </c>
      <c r="B58" s="1">
        <f>+'1. magic charge out formula'!B52</f>
        <v>0</v>
      </c>
      <c r="C58" s="29">
        <f>IF(SUM('2. mthly billing days reqd calc'!D58:O58)&lt;&gt;B58,"fix it",0)</f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28" t="str">
        <f>+'1. magic charge out formula'!A53</f>
        <v>E8 Office cleaning</v>
      </c>
      <c r="B59" s="1">
        <f>+'1. magic charge out formula'!B53</f>
        <v>0</v>
      </c>
      <c r="C59" s="29">
        <f>IF(SUM('2. mthly billing days reqd calc'!D59:O59)&lt;&gt;B59,"fix it",0)</f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28" t="str">
        <f>+'1. magic charge out formula'!A54</f>
        <v>E9  Graphic Design</v>
      </c>
      <c r="B60" s="1">
        <f>+'1. magic charge out formula'!B54</f>
        <v>0</v>
      </c>
      <c r="C60" s="29">
        <f>IF(SUM('2. mthly billing days reqd calc'!D60:O60)&lt;&gt;B60,"fix it",0)</f>
        <v>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32" customFormat="1" ht="12.75">
      <c r="A61" s="32" t="str">
        <f>+'1. magic charge out formula'!A55</f>
        <v>E. Professional Services and Fees</v>
      </c>
      <c r="B61" s="3">
        <f>+'1. magic charge out formula'!B55</f>
        <v>0</v>
      </c>
      <c r="C61" s="31">
        <f>IF(SUM('2. mthly billing days reqd calc'!D61:O61)&lt;&gt;B61,"fix it",0)</f>
        <v>0</v>
      </c>
      <c r="D61" s="3">
        <f>SUM(D52:D60)</f>
        <v>0</v>
      </c>
      <c r="E61" s="3">
        <f>SUM(E52:E60)</f>
        <v>0</v>
      </c>
      <c r="F61" s="3">
        <f>SUM(F52:F60)</f>
        <v>0</v>
      </c>
      <c r="G61" s="3">
        <f>SUM(G52:G60)</f>
        <v>0</v>
      </c>
      <c r="H61" s="3">
        <f>SUM(H52:H60)</f>
        <v>0</v>
      </c>
      <c r="I61" s="3">
        <f>SUM(I52:I60)</f>
        <v>0</v>
      </c>
      <c r="J61" s="3">
        <f>SUM(J52:J60)</f>
        <v>0</v>
      </c>
      <c r="K61" s="3">
        <f>SUM(K52:K60)</f>
        <v>0</v>
      </c>
      <c r="L61" s="3">
        <f>SUM(L52:L60)</f>
        <v>0</v>
      </c>
      <c r="M61" s="3">
        <f>SUM(M52:M60)</f>
        <v>0</v>
      </c>
      <c r="N61" s="3">
        <f>SUM(N52:N60)</f>
        <v>0</v>
      </c>
      <c r="O61" s="3">
        <f>SUM(O52:O60)</f>
        <v>0</v>
      </c>
    </row>
    <row r="62" spans="1:15" ht="12.75">
      <c r="A62" s="28" t="str">
        <f>+'1. magic charge out formula'!A56</f>
        <v>F1 Business Cards</v>
      </c>
      <c r="B62" s="1">
        <f>+'1. magic charge out formula'!B56</f>
        <v>0</v>
      </c>
      <c r="C62" s="29">
        <f>IF(SUM('2. mthly billing days reqd calc'!D62:O62)&lt;&gt;B62,"fix it",0)</f>
        <v>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28" t="str">
        <f>+'1. magic charge out formula'!A57</f>
        <v>F2 Letterhead</v>
      </c>
      <c r="B63" s="1">
        <f>+'1. magic charge out formula'!B57</f>
        <v>0</v>
      </c>
      <c r="C63" s="29">
        <f>IF(SUM('2. mthly billing days reqd calc'!D63:O63)&lt;&gt;B63,"fix it",0)</f>
        <v>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28" t="str">
        <f>+'1. magic charge out formula'!A58</f>
        <v>F3 Other stationery</v>
      </c>
      <c r="B64" s="1">
        <f>+'1. magic charge out formula'!B58</f>
        <v>0</v>
      </c>
      <c r="C64" s="29">
        <f>IF(SUM('2. mthly billing days reqd calc'!D64:O64)&lt;&gt;B64,"fix it",0)</f>
        <v>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28" t="str">
        <f>+'1. magic charge out formula'!A59</f>
        <v>F4 Stamps and postage</v>
      </c>
      <c r="B65" s="1">
        <f>+'1. magic charge out formula'!B59</f>
        <v>0</v>
      </c>
      <c r="C65" s="29">
        <f>IF(SUM('2. mthly billing days reqd calc'!D65:O65)&lt;&gt;B65,"fix it",0)</f>
        <v>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28" t="str">
        <f>+'1. magic charge out formula'!A60</f>
        <v>F5 Car </v>
      </c>
      <c r="B66" s="1">
        <f>+'1. magic charge out formula'!B60</f>
        <v>0</v>
      </c>
      <c r="C66" s="29">
        <f>IF(SUM('2. mthly billing days reqd calc'!D66:O66)&lt;&gt;B66,"fix it",0)</f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28" t="str">
        <f>+'1. magic charge out formula'!A61</f>
        <v>F6 Parking and Tolls</v>
      </c>
      <c r="B67" s="1">
        <f>+'1. magic charge out formula'!B61</f>
        <v>0</v>
      </c>
      <c r="C67" s="29">
        <f>IF(SUM('2. mthly billing days reqd calc'!D67:O67)&lt;&gt;B67,"fix it",0)</f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28" t="str">
        <f>+'1. magic charge out formula'!A62</f>
        <v>F7 Courier</v>
      </c>
      <c r="B68" s="1">
        <f>+'1. magic charge out formula'!B62</f>
        <v>0</v>
      </c>
      <c r="C68" s="29">
        <f>IF(SUM('2. mthly billing days reqd calc'!D68:O68)&lt;&gt;B68,"fix it",0)</f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>
      <c r="A69" s="28" t="str">
        <f>+'1. magic charge out formula'!A63</f>
        <v>F8 Taxis</v>
      </c>
      <c r="B69" s="1">
        <f>+'1. magic charge out formula'!B63</f>
        <v>0</v>
      </c>
      <c r="C69" s="29">
        <f>IF(SUM('2. mthly billing days reqd calc'!D69:O69)&lt;&gt;B69,"fix it",0)</f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28" t="str">
        <f>+'1. magic charge out formula'!A64</f>
        <v>F9 Interstate marketing trips</v>
      </c>
      <c r="B70" s="1">
        <f>+'1. magic charge out formula'!B64</f>
        <v>0</v>
      </c>
      <c r="C70" s="29">
        <f>IF(SUM('2. mthly billing days reqd calc'!D70:O70)&lt;&gt;B70,"fix it",0)</f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28" t="str">
        <f>+'1. magic charge out formula'!A65</f>
        <v>F10 Books, magazines and periodicals</v>
      </c>
      <c r="B71" s="1">
        <f>+'1. magic charge out formula'!B65</f>
        <v>0</v>
      </c>
      <c r="C71" s="29">
        <f>IF(SUM('2. mthly billing days reqd calc'!D71:O71)&lt;&gt;B71,"fix it",0)</f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>
      <c r="A72" s="28" t="str">
        <f>+'1. magic charge out formula'!A66</f>
        <v>F11 Photocopying</v>
      </c>
      <c r="B72" s="1">
        <f>+'1. magic charge out formula'!B66</f>
        <v>0</v>
      </c>
      <c r="C72" s="29">
        <f>IF(SUM('2. mthly billing days reqd calc'!D72:O72)&lt;&gt;B72,"fix it",0)</f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32" customFormat="1" ht="12.75">
      <c r="A73" s="32" t="str">
        <f>+'1. magic charge out formula'!A67</f>
        <v>F. Other operating costs</v>
      </c>
      <c r="B73" s="3">
        <f>+'1. magic charge out formula'!B67</f>
        <v>0</v>
      </c>
      <c r="C73" s="31">
        <f>IF(SUM('2. mthly billing days reqd calc'!D73:O73)&lt;&gt;B73,"fix it",0)</f>
        <v>0</v>
      </c>
      <c r="D73" s="3">
        <f>SUM(D62:D72)</f>
        <v>0</v>
      </c>
      <c r="E73" s="3">
        <f>SUM(E62:E72)</f>
        <v>0</v>
      </c>
      <c r="F73" s="3">
        <f>SUM(F62:F72)</f>
        <v>0</v>
      </c>
      <c r="G73" s="3">
        <f>SUM(G62:G72)</f>
        <v>0</v>
      </c>
      <c r="H73" s="3">
        <f>SUM(H62:H72)</f>
        <v>0</v>
      </c>
      <c r="I73" s="3">
        <f>SUM(I62:I72)</f>
        <v>0</v>
      </c>
      <c r="J73" s="3">
        <f>SUM(J62:J72)</f>
        <v>0</v>
      </c>
      <c r="K73" s="3">
        <f>SUM(K62:K72)</f>
        <v>0</v>
      </c>
      <c r="L73" s="3">
        <f>SUM(L62:L72)</f>
        <v>0</v>
      </c>
      <c r="M73" s="3">
        <f>SUM(M62:M72)</f>
        <v>0</v>
      </c>
      <c r="N73" s="3">
        <f>SUM(N62:N72)</f>
        <v>0</v>
      </c>
      <c r="O73" s="3">
        <f>SUM(O62:O72)</f>
        <v>0</v>
      </c>
    </row>
    <row r="81" ht="12.75">
      <c r="C81" s="31"/>
    </row>
    <row r="82" spans="1:16" ht="12.75">
      <c r="A82" s="3"/>
      <c r="B82" s="28"/>
      <c r="C82" s="2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1"/>
      <c r="B83" s="5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2.75">
      <c r="A84" s="1"/>
      <c r="B84" s="5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0" fitToWidth="1" orientation="landscape" paperSize="9" scale="59" r:id="rId3"/>
  <headerFooter alignWithMargins="0">
    <oddHeader>&amp;L&amp;"Univers,Bold Italic"&amp;12The Consultants' Consultant Essential Templates</oddHeader>
    <oddFooter>&amp;C&amp;"Univers,Regular"&amp;8Page &amp;P of &amp;N&amp;R&amp;"Univers,Regular"&amp;8www.consultantsconsultant.com.au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5.28125" style="65" customWidth="1"/>
    <col min="2" max="6" width="11.7109375" style="1" customWidth="1"/>
    <col min="7" max="16384" width="9.140625" style="28" customWidth="1"/>
  </cols>
  <sheetData>
    <row r="1" ht="26.25">
      <c r="A1" s="77" t="s">
        <v>109</v>
      </c>
    </row>
    <row r="2" ht="15.75">
      <c r="A2" s="76" t="s">
        <v>108</v>
      </c>
    </row>
    <row r="3" ht="15.75">
      <c r="A3" s="76" t="s">
        <v>107</v>
      </c>
    </row>
    <row r="4" ht="15.75">
      <c r="A4" s="67" t="s">
        <v>106</v>
      </c>
    </row>
    <row r="5" spans="2:6" ht="12.75">
      <c r="B5" s="75" t="s">
        <v>105</v>
      </c>
      <c r="C5" s="75" t="s">
        <v>104</v>
      </c>
      <c r="D5" s="75" t="s">
        <v>103</v>
      </c>
      <c r="E5" s="75" t="s">
        <v>102</v>
      </c>
      <c r="F5" s="75" t="s">
        <v>101</v>
      </c>
    </row>
    <row r="6" spans="1:6" ht="16.5" thickBot="1">
      <c r="A6" s="67" t="s">
        <v>92</v>
      </c>
      <c r="B6" s="66"/>
      <c r="C6" s="66"/>
      <c r="D6" s="66"/>
      <c r="E6" s="66"/>
      <c r="F6" s="66"/>
    </row>
    <row r="7" spans="1:6" ht="12.75">
      <c r="A7" s="74" t="s">
        <v>74</v>
      </c>
      <c r="B7" s="73">
        <f>+B17</f>
        <v>0</v>
      </c>
      <c r="C7" s="73">
        <f>+C17</f>
        <v>0</v>
      </c>
      <c r="D7" s="73">
        <f>+D17</f>
        <v>0</v>
      </c>
      <c r="E7" s="73">
        <f>+E17</f>
        <v>0</v>
      </c>
      <c r="F7" s="21">
        <f>+F17</f>
        <v>0</v>
      </c>
    </row>
    <row r="8" spans="1:6" ht="12.75">
      <c r="A8" s="20" t="s">
        <v>72</v>
      </c>
      <c r="B8" s="34">
        <f>+B28</f>
        <v>251</v>
      </c>
      <c r="C8" s="34">
        <f>+C28</f>
        <v>251</v>
      </c>
      <c r="D8" s="34">
        <f>+D28</f>
        <v>251</v>
      </c>
      <c r="E8" s="34">
        <f>+E28</f>
        <v>251</v>
      </c>
      <c r="F8" s="15">
        <f>+F28</f>
        <v>251</v>
      </c>
    </row>
    <row r="9" spans="1:6" ht="13.5" thickBot="1">
      <c r="A9" s="72" t="s">
        <v>70</v>
      </c>
      <c r="B9" s="71">
        <f>+B7/B8</f>
        <v>0</v>
      </c>
      <c r="C9" s="71">
        <f>+C7/C8</f>
        <v>0</v>
      </c>
      <c r="D9" s="71">
        <f>+D7/D8</f>
        <v>0</v>
      </c>
      <c r="E9" s="71">
        <f>+E7/E8</f>
        <v>0</v>
      </c>
      <c r="F9" s="70">
        <f>+F7/F8</f>
        <v>0</v>
      </c>
    </row>
    <row r="10" spans="1:6" ht="12.75">
      <c r="A10" s="69" t="s">
        <v>100</v>
      </c>
      <c r="B10" s="68"/>
      <c r="C10" s="68"/>
      <c r="D10" s="68"/>
      <c r="E10" s="68"/>
      <c r="F10" s="68"/>
    </row>
    <row r="11" spans="1:6" ht="12.75">
      <c r="A11" s="65" t="str">
        <f>+'1. magic charge out formula'!A6</f>
        <v>A.  Yearly Salary costs for me</v>
      </c>
      <c r="B11" s="1">
        <f>+'1. magic charge out formula'!B6</f>
        <v>0</v>
      </c>
      <c r="C11" s="2">
        <f>+C36</f>
        <v>0</v>
      </c>
      <c r="D11" s="2">
        <f>+D36</f>
        <v>0</v>
      </c>
      <c r="E11" s="2">
        <f>+E36</f>
        <v>0</v>
      </c>
      <c r="F11" s="2">
        <f>+F36</f>
        <v>0</v>
      </c>
    </row>
    <row r="12" spans="1:6" ht="12.75">
      <c r="A12" s="65" t="str">
        <f>+'1. magic charge out formula'!A7</f>
        <v>B. Other peoples’ yearly salary costs</v>
      </c>
      <c r="B12" s="1">
        <f>+'1. magic charge out formula'!B7</f>
        <v>0</v>
      </c>
      <c r="C12" s="2">
        <f>C43</f>
        <v>0</v>
      </c>
      <c r="D12" s="2">
        <f>D43</f>
        <v>0</v>
      </c>
      <c r="E12" s="2">
        <f>E43</f>
        <v>0</v>
      </c>
      <c r="F12" s="2">
        <f>F43</f>
        <v>0</v>
      </c>
    </row>
    <row r="13" spans="1:6" ht="12.75">
      <c r="A13" s="65" t="str">
        <f>+'1. magic charge out formula'!A8</f>
        <v>C. Office and Office Set up</v>
      </c>
      <c r="B13" s="1">
        <f>+'1. magic charge out formula'!B8</f>
        <v>0</v>
      </c>
      <c r="C13" s="2">
        <f>+C53</f>
        <v>0</v>
      </c>
      <c r="D13" s="2">
        <f>+D53</f>
        <v>0</v>
      </c>
      <c r="E13" s="2">
        <f>+E53</f>
        <v>0</v>
      </c>
      <c r="F13" s="2">
        <f>+F53</f>
        <v>0</v>
      </c>
    </row>
    <row r="14" spans="1:6" ht="12.75">
      <c r="A14" s="65" t="str">
        <f>+'1. magic charge out formula'!A9</f>
        <v>D. Ongoing Overheads for office and equipment</v>
      </c>
      <c r="B14" s="1">
        <f>+'1. magic charge out formula'!B9</f>
        <v>0</v>
      </c>
      <c r="C14" s="2">
        <f>+C59</f>
        <v>0</v>
      </c>
      <c r="D14" s="2">
        <f>+D59</f>
        <v>0</v>
      </c>
      <c r="E14" s="2">
        <f>+E59</f>
        <v>0</v>
      </c>
      <c r="F14" s="2">
        <f>+F59</f>
        <v>0</v>
      </c>
    </row>
    <row r="15" spans="1:6" ht="12.75">
      <c r="A15" s="65" t="str">
        <f>+'1. magic charge out formula'!A10</f>
        <v>E. Professional Services and Fees</v>
      </c>
      <c r="B15" s="1">
        <f>+'1. magic charge out formula'!B10</f>
        <v>0</v>
      </c>
      <c r="C15" s="2">
        <f>+C69</f>
        <v>0</v>
      </c>
      <c r="D15" s="2">
        <f>+D69</f>
        <v>0</v>
      </c>
      <c r="E15" s="2">
        <f>+E69</f>
        <v>0</v>
      </c>
      <c r="F15" s="2">
        <f>+F69</f>
        <v>0</v>
      </c>
    </row>
    <row r="16" spans="1:6" ht="12.75">
      <c r="A16" s="65" t="str">
        <f>+'1. magic charge out formula'!A11</f>
        <v>F. Other operating costs</v>
      </c>
      <c r="B16" s="1">
        <f>+'1. magic charge out formula'!B11</f>
        <v>0</v>
      </c>
      <c r="C16" s="2">
        <f>+C81</f>
        <v>0</v>
      </c>
      <c r="D16" s="2">
        <f>+D81</f>
        <v>0</v>
      </c>
      <c r="E16" s="2">
        <f>+E81</f>
        <v>0</v>
      </c>
      <c r="F16" s="2">
        <f>+F81</f>
        <v>0</v>
      </c>
    </row>
    <row r="17" spans="1:6" ht="12.75">
      <c r="A17" s="65" t="str">
        <f>+'1. magic charge out formula'!A12</f>
        <v>G. Total costs</v>
      </c>
      <c r="B17" s="1">
        <f>+'1. magic charge out formula'!B12</f>
        <v>0</v>
      </c>
      <c r="C17" s="2">
        <f>SUM(C11:C16)</f>
        <v>0</v>
      </c>
      <c r="D17" s="2">
        <f>SUM(D11:D16)</f>
        <v>0</v>
      </c>
      <c r="E17" s="2">
        <f>SUM(E11:E16)</f>
        <v>0</v>
      </c>
      <c r="F17" s="2">
        <f>SUM(F11:F16)</f>
        <v>0</v>
      </c>
    </row>
    <row r="18" ht="15.75">
      <c r="A18" s="67" t="s">
        <v>99</v>
      </c>
    </row>
    <row r="19" spans="1:6" ht="12.75">
      <c r="A19" s="65" t="str">
        <f>+'1. magic charge out formula'!D12</f>
        <v>H1 Total days in year</v>
      </c>
      <c r="B19" s="23">
        <f>+'1. magic charge out formula'!E12</f>
        <v>365</v>
      </c>
      <c r="C19" s="9">
        <v>365</v>
      </c>
      <c r="D19" s="9">
        <v>365</v>
      </c>
      <c r="E19" s="9">
        <v>365</v>
      </c>
      <c r="F19" s="9">
        <v>365</v>
      </c>
    </row>
    <row r="20" spans="1:6" ht="12.75">
      <c r="A20" s="65" t="str">
        <f>+'1. magic charge out formula'!D13</f>
        <v>H2 Total weekend days</v>
      </c>
      <c r="B20" s="23">
        <f>+'1. magic charge out formula'!E13</f>
        <v>104</v>
      </c>
      <c r="C20" s="9">
        <v>104</v>
      </c>
      <c r="D20" s="9">
        <v>104</v>
      </c>
      <c r="E20" s="9">
        <v>104</v>
      </c>
      <c r="F20" s="9">
        <v>104</v>
      </c>
    </row>
    <row r="21" spans="1:6" ht="12.75">
      <c r="A21" s="65" t="str">
        <f>+'1. magic charge out formula'!D14</f>
        <v>H3 Public Holidays</v>
      </c>
      <c r="B21" s="23">
        <f>+'1. magic charge out formula'!E14</f>
        <v>10</v>
      </c>
      <c r="C21" s="9">
        <v>10</v>
      </c>
      <c r="D21" s="9">
        <v>10</v>
      </c>
      <c r="E21" s="9">
        <v>10</v>
      </c>
      <c r="F21" s="9">
        <v>10</v>
      </c>
    </row>
    <row r="22" spans="1:6" ht="12.75">
      <c r="A22" s="65" t="str">
        <f>+'1. magic charge out formula'!D15</f>
        <v>H5 Total working days</v>
      </c>
      <c r="B22" s="8">
        <f>+B19-B20-B21</f>
        <v>251</v>
      </c>
      <c r="C22" s="8">
        <f>+C19-C20-C21</f>
        <v>251</v>
      </c>
      <c r="D22" s="8">
        <f>+D19-D20-D21</f>
        <v>251</v>
      </c>
      <c r="E22" s="8">
        <f>+E19-E20-E21</f>
        <v>251</v>
      </c>
      <c r="F22" s="8">
        <f>+F19-F20-F21</f>
        <v>251</v>
      </c>
    </row>
    <row r="23" spans="1:6" ht="12.75">
      <c r="A23" s="65" t="str">
        <f>+'1. magic charge out formula'!D16</f>
        <v>I1 Annual leave</v>
      </c>
      <c r="B23" s="5">
        <f>+'1. magic charge out formula'!E16</f>
        <v>0</v>
      </c>
      <c r="C23" s="9"/>
      <c r="D23" s="9"/>
      <c r="E23" s="9"/>
      <c r="F23" s="9"/>
    </row>
    <row r="24" spans="1:6" s="32" customFormat="1" ht="12.75">
      <c r="A24" s="65" t="str">
        <f>+'1. magic charge out formula'!D17</f>
        <v>I2 Sick leave</v>
      </c>
      <c r="B24" s="5">
        <f>+'1. magic charge out formula'!E17</f>
        <v>0</v>
      </c>
      <c r="C24" s="9"/>
      <c r="D24" s="9"/>
      <c r="E24" s="9"/>
      <c r="F24" s="9"/>
    </row>
    <row r="25" spans="1:6" ht="12.75">
      <c r="A25" s="65" t="str">
        <f>+'1. magic charge out formula'!D18</f>
        <v>I3 Other time off</v>
      </c>
      <c r="B25" s="5">
        <f>+'1. magic charge out formula'!E18</f>
        <v>0</v>
      </c>
      <c r="C25" s="9"/>
      <c r="D25" s="9"/>
      <c r="E25" s="9"/>
      <c r="F25" s="9"/>
    </row>
    <row r="26" spans="1:6" ht="12.75">
      <c r="A26" s="65" t="str">
        <f>+'1. magic charge out formula'!D19</f>
        <v>J1 Marketing and Admin days</v>
      </c>
      <c r="B26" s="5">
        <f>+'1. magic charge out formula'!E19</f>
        <v>0</v>
      </c>
      <c r="C26" s="9"/>
      <c r="D26" s="9"/>
      <c r="E26" s="9"/>
      <c r="F26" s="9"/>
    </row>
    <row r="27" spans="1:6" ht="12.75">
      <c r="A27" s="65" t="str">
        <f>+'1. magic charge out formula'!D20</f>
        <v>J2 Training days</v>
      </c>
      <c r="B27" s="5">
        <f>+'1. magic charge out formula'!E20</f>
        <v>0</v>
      </c>
      <c r="C27" s="9"/>
      <c r="D27" s="9"/>
      <c r="E27" s="9"/>
      <c r="F27" s="9"/>
    </row>
    <row r="28" spans="1:6" ht="12.75">
      <c r="A28" s="65" t="str">
        <f>+'1. magic charge out formula'!D21</f>
        <v>K Total days available to work</v>
      </c>
      <c r="B28" s="8">
        <f>+B22-SUM(B23:B27)</f>
        <v>251</v>
      </c>
      <c r="C28" s="8">
        <f>+C22-SUM(C23:C27)</f>
        <v>251</v>
      </c>
      <c r="D28" s="8">
        <f>+D22-SUM(D23:D27)</f>
        <v>251</v>
      </c>
      <c r="E28" s="8">
        <f>+E22-SUM(E23:E27)</f>
        <v>251</v>
      </c>
      <c r="F28" s="8">
        <f>+F22-SUM(F23:F27)</f>
        <v>251</v>
      </c>
    </row>
    <row r="29" spans="1:6" ht="15.75">
      <c r="A29" s="67" t="s">
        <v>98</v>
      </c>
      <c r="B29" s="66"/>
      <c r="C29" s="66"/>
      <c r="D29" s="66"/>
      <c r="E29" s="66"/>
      <c r="F29" s="66"/>
    </row>
    <row r="30" spans="1:6" ht="12.75">
      <c r="A30" s="65" t="str">
        <f>+'1. magic charge out formula'!A16</f>
        <v>A1 Salary</v>
      </c>
      <c r="B30" s="1">
        <f>+'1. magic charge out formula'!B16</f>
        <v>0</v>
      </c>
      <c r="C30" s="4"/>
      <c r="D30" s="4"/>
      <c r="E30" s="4"/>
      <c r="F30" s="4"/>
    </row>
    <row r="31" spans="1:6" ht="12.75">
      <c r="A31" s="65" t="str">
        <f>+'1. magic charge out formula'!A17</f>
        <v>A2 Superannuation</v>
      </c>
      <c r="B31" s="1">
        <f>+'1. magic charge out formula'!B17</f>
        <v>0</v>
      </c>
      <c r="C31" s="4"/>
      <c r="D31" s="4"/>
      <c r="E31" s="4"/>
      <c r="F31" s="4"/>
    </row>
    <row r="32" spans="1:6" ht="12.75">
      <c r="A32" s="65" t="str">
        <f>+'1. magic charge out formula'!A18</f>
        <v>A3 Workers Comp</v>
      </c>
      <c r="B32" s="1">
        <f>+'1. magic charge out formula'!B18</f>
        <v>0</v>
      </c>
      <c r="C32" s="4"/>
      <c r="D32" s="4"/>
      <c r="E32" s="4"/>
      <c r="F32" s="4"/>
    </row>
    <row r="33" spans="1:6" ht="12.75">
      <c r="A33" s="65" t="str">
        <f>+'1. magic charge out formula'!A19</f>
        <v>A4 Other insurances</v>
      </c>
      <c r="B33" s="1">
        <f>+'1. magic charge out formula'!B19</f>
        <v>0</v>
      </c>
      <c r="C33" s="4"/>
      <c r="D33" s="4"/>
      <c r="E33" s="4"/>
      <c r="F33" s="4"/>
    </row>
    <row r="34" spans="1:6" s="32" customFormat="1" ht="12.75">
      <c r="A34" s="65" t="str">
        <f>+'1. magic charge out formula'!A20</f>
        <v>A5 Professional Indemnity</v>
      </c>
      <c r="B34" s="1">
        <f>+'1. magic charge out formula'!B20</f>
        <v>0</v>
      </c>
      <c r="C34" s="4"/>
      <c r="D34" s="4"/>
      <c r="E34" s="4"/>
      <c r="F34" s="4"/>
    </row>
    <row r="35" spans="1:6" ht="12.75">
      <c r="A35" s="65" t="str">
        <f>+'1. magic charge out formula'!A21</f>
        <v>A6 Public Liability</v>
      </c>
      <c r="B35" s="1">
        <f>+'1. magic charge out formula'!B21</f>
        <v>0</v>
      </c>
      <c r="C35" s="4"/>
      <c r="D35" s="4"/>
      <c r="E35" s="4"/>
      <c r="F35" s="4"/>
    </row>
    <row r="36" spans="1:6" ht="12.75">
      <c r="A36" s="65" t="str">
        <f>+'1. magic charge out formula'!A22</f>
        <v>A.  Yearly Salary costs for me</v>
      </c>
      <c r="B36" s="3">
        <f>+'1. magic charge out formula'!B22</f>
        <v>0</v>
      </c>
      <c r="C36" s="3">
        <f>SUM(C30:C35)</f>
        <v>0</v>
      </c>
      <c r="D36" s="3">
        <f>SUM(D30:D35)</f>
        <v>0</v>
      </c>
      <c r="E36" s="3">
        <f>SUM(E30:E35)</f>
        <v>0</v>
      </c>
      <c r="F36" s="3">
        <f>SUM(F30:F35)</f>
        <v>0</v>
      </c>
    </row>
    <row r="37" spans="1:6" ht="12.75">
      <c r="A37" s="65" t="str">
        <f>+'1. magic charge out formula'!A23</f>
        <v>B1 Salary</v>
      </c>
      <c r="B37" s="1">
        <f>+'1. magic charge out formula'!B23</f>
        <v>0</v>
      </c>
      <c r="C37" s="4"/>
      <c r="D37" s="4"/>
      <c r="E37" s="4"/>
      <c r="F37" s="4"/>
    </row>
    <row r="38" spans="1:6" ht="12.75">
      <c r="A38" s="65" t="str">
        <f>+'1. magic charge out formula'!A24</f>
        <v>B2 Superannuation</v>
      </c>
      <c r="B38" s="1">
        <f>+'1. magic charge out formula'!B24</f>
        <v>0</v>
      </c>
      <c r="C38" s="4"/>
      <c r="D38" s="4"/>
      <c r="E38" s="4"/>
      <c r="F38" s="4"/>
    </row>
    <row r="39" spans="1:6" ht="12.75">
      <c r="A39" s="65" t="str">
        <f>+'1. magic charge out formula'!A25</f>
        <v>B3 Workers Comp</v>
      </c>
      <c r="B39" s="1">
        <f>+'1. magic charge out formula'!B25</f>
        <v>0</v>
      </c>
      <c r="C39" s="4"/>
      <c r="D39" s="4"/>
      <c r="E39" s="4"/>
      <c r="F39" s="4"/>
    </row>
    <row r="40" spans="1:6" s="32" customFormat="1" ht="12.75">
      <c r="A40" s="65" t="str">
        <f>+'1. magic charge out formula'!A26</f>
        <v>B4 Other insurances</v>
      </c>
      <c r="B40" s="1">
        <f>+'1. magic charge out formula'!B26</f>
        <v>0</v>
      </c>
      <c r="C40" s="4"/>
      <c r="D40" s="4"/>
      <c r="E40" s="4"/>
      <c r="F40" s="4"/>
    </row>
    <row r="41" spans="1:6" ht="12.75">
      <c r="A41" s="65" t="str">
        <f>+'1. magic charge out formula'!A27</f>
        <v>B5 Professional Indemnity</v>
      </c>
      <c r="B41" s="1">
        <f>+'1. magic charge out formula'!B27</f>
        <v>0</v>
      </c>
      <c r="C41" s="4"/>
      <c r="D41" s="4"/>
      <c r="E41" s="4"/>
      <c r="F41" s="4"/>
    </row>
    <row r="42" spans="1:6" ht="12.75">
      <c r="A42" s="65" t="str">
        <f>+'1. magic charge out formula'!A28</f>
        <v>B6 Public Liability</v>
      </c>
      <c r="B42" s="1">
        <f>+'1. magic charge out formula'!B28</f>
        <v>0</v>
      </c>
      <c r="C42" s="4"/>
      <c r="D42" s="4"/>
      <c r="E42" s="4"/>
      <c r="F42" s="4"/>
    </row>
    <row r="43" spans="1:6" ht="12.75">
      <c r="A43" s="65" t="str">
        <f>+'1. magic charge out formula'!A29</f>
        <v>B. Other peoples’ yearly salary costs</v>
      </c>
      <c r="B43" s="3">
        <f>+'1. magic charge out formula'!B29</f>
        <v>0</v>
      </c>
      <c r="C43" s="3">
        <f>SUM(C37:C42)</f>
        <v>0</v>
      </c>
      <c r="D43" s="3">
        <f>SUM(D37:D42)</f>
        <v>0</v>
      </c>
      <c r="E43" s="3">
        <f>SUM(E37:E42)</f>
        <v>0</v>
      </c>
      <c r="F43" s="3">
        <f>SUM(F37:F42)</f>
        <v>0</v>
      </c>
    </row>
    <row r="44" spans="1:6" ht="12.75">
      <c r="A44" s="65" t="str">
        <f>+'1. magic charge out formula'!A30</f>
        <v>C1 Office set up</v>
      </c>
      <c r="B44" s="1">
        <f>+'1. magic charge out formula'!B30</f>
        <v>0</v>
      </c>
      <c r="C44" s="4"/>
      <c r="D44" s="4"/>
      <c r="E44" s="4"/>
      <c r="F44" s="4"/>
    </row>
    <row r="45" spans="1:6" ht="12.75">
      <c r="A45" s="65" t="str">
        <f>+'1. magic charge out formula'!A31</f>
        <v>C2 Fax machine</v>
      </c>
      <c r="B45" s="1">
        <f>+'1. magic charge out formula'!B31</f>
        <v>0</v>
      </c>
      <c r="C45" s="4"/>
      <c r="D45" s="4"/>
      <c r="E45" s="4"/>
      <c r="F45" s="4"/>
    </row>
    <row r="46" spans="1:6" ht="12.75">
      <c r="A46" s="65" t="str">
        <f>+'1. magic charge out formula'!A32</f>
        <v>C3 Modem</v>
      </c>
      <c r="B46" s="1">
        <f>+'1. magic charge out formula'!B32</f>
        <v>0</v>
      </c>
      <c r="C46" s="4"/>
      <c r="D46" s="4"/>
      <c r="E46" s="4"/>
      <c r="F46" s="4"/>
    </row>
    <row r="47" spans="1:6" ht="12.75">
      <c r="A47" s="65" t="str">
        <f>+'1. magic charge out formula'!A33</f>
        <v>C4 Telephone – new line &amp; handset </v>
      </c>
      <c r="B47" s="1">
        <f>+'1. magic charge out formula'!B33</f>
        <v>0</v>
      </c>
      <c r="C47" s="4"/>
      <c r="D47" s="4"/>
      <c r="E47" s="4"/>
      <c r="F47" s="4"/>
    </row>
    <row r="48" spans="1:6" ht="12.75">
      <c r="A48" s="65" t="str">
        <f>+'1. magic charge out formula'!A34</f>
        <v>C5 Computer purchase</v>
      </c>
      <c r="B48" s="1">
        <f>+'1. magic charge out formula'!B34</f>
        <v>0</v>
      </c>
      <c r="C48" s="4"/>
      <c r="D48" s="4"/>
      <c r="E48" s="4"/>
      <c r="F48" s="4"/>
    </row>
    <row r="49" spans="1:6" ht="12.75">
      <c r="A49" s="65" t="str">
        <f>+'1. magic charge out formula'!A35</f>
        <v>C6 Printer purchase</v>
      </c>
      <c r="B49" s="1">
        <f>+'1. magic charge out formula'!B35</f>
        <v>0</v>
      </c>
      <c r="C49" s="4"/>
      <c r="D49" s="4"/>
      <c r="E49" s="4"/>
      <c r="F49" s="4"/>
    </row>
    <row r="50" spans="1:6" s="32" customFormat="1" ht="12.75">
      <c r="A50" s="65" t="str">
        <f>+'1. magic charge out formula'!A36</f>
        <v>C7 Mobile phone handset</v>
      </c>
      <c r="B50" s="1">
        <f>+'1. magic charge out formula'!B36</f>
        <v>0</v>
      </c>
      <c r="C50" s="4"/>
      <c r="D50" s="4"/>
      <c r="E50" s="4"/>
      <c r="F50" s="4"/>
    </row>
    <row r="51" spans="1:6" ht="12.75">
      <c r="A51" s="65" t="str">
        <f>+'1. magic charge out formula'!A37</f>
        <v>C8 Other equipment – filing cabinets, shelving</v>
      </c>
      <c r="B51" s="1">
        <f>+'1. magic charge out formula'!B37</f>
        <v>0</v>
      </c>
      <c r="C51" s="4"/>
      <c r="D51" s="4"/>
      <c r="E51" s="4"/>
      <c r="F51" s="4"/>
    </row>
    <row r="52" spans="1:6" ht="12.75">
      <c r="A52" s="65" t="str">
        <f>+'1. magic charge out formula'!A38</f>
        <v>C9 Software</v>
      </c>
      <c r="B52" s="1">
        <f>+'1. magic charge out formula'!B38</f>
        <v>0</v>
      </c>
      <c r="C52" s="4"/>
      <c r="D52" s="4"/>
      <c r="E52" s="4"/>
      <c r="F52" s="4"/>
    </row>
    <row r="53" spans="1:6" ht="12.75">
      <c r="A53" s="65" t="str">
        <f>+'1. magic charge out formula'!A39</f>
        <v>C. Office and Office Set up</v>
      </c>
      <c r="B53" s="3">
        <f>+'1. magic charge out formula'!B39</f>
        <v>0</v>
      </c>
      <c r="C53" s="3">
        <f>SUM(C44:C52)</f>
        <v>0</v>
      </c>
      <c r="D53" s="3">
        <f>SUM(D44:D52)</f>
        <v>0</v>
      </c>
      <c r="E53" s="3">
        <f>SUM(E44:E52)</f>
        <v>0</v>
      </c>
      <c r="F53" s="3">
        <f>SUM(F44:F52)</f>
        <v>0</v>
      </c>
    </row>
    <row r="54" spans="1:6" ht="12.75">
      <c r="A54" s="65" t="str">
        <f>+'1. magic charge out formula'!A40</f>
        <v>D1 Office rent</v>
      </c>
      <c r="B54" s="1">
        <f>+'1. magic charge out formula'!B40</f>
        <v>0</v>
      </c>
      <c r="C54" s="4"/>
      <c r="D54" s="4"/>
      <c r="E54" s="4"/>
      <c r="F54" s="4"/>
    </row>
    <row r="55" spans="1:6" ht="12.75">
      <c r="A55" s="65" t="str">
        <f>+'1. magic charge out formula'!A41</f>
        <v>D2 Electricity</v>
      </c>
      <c r="B55" s="1">
        <f>+'1. magic charge out formula'!B41</f>
        <v>0</v>
      </c>
      <c r="C55" s="4"/>
      <c r="D55" s="4"/>
      <c r="E55" s="4"/>
      <c r="F55" s="4"/>
    </row>
    <row r="56" spans="1:6" ht="12.75">
      <c r="A56" s="65" t="str">
        <f>+'1. magic charge out formula'!A42</f>
        <v>D3 Office telephone</v>
      </c>
      <c r="B56" s="1">
        <f>+'1. magic charge out formula'!B42</f>
        <v>0</v>
      </c>
      <c r="C56" s="4"/>
      <c r="D56" s="4"/>
      <c r="E56" s="4"/>
      <c r="F56" s="4"/>
    </row>
    <row r="57" spans="1:6" ht="12.75">
      <c r="A57" s="65" t="str">
        <f>+'1. magic charge out formula'!A43</f>
        <v>D4 Mobile phone usage</v>
      </c>
      <c r="B57" s="1">
        <f>+'1. magic charge out formula'!B43</f>
        <v>0</v>
      </c>
      <c r="C57" s="4"/>
      <c r="D57" s="4"/>
      <c r="E57" s="4"/>
      <c r="F57" s="4"/>
    </row>
    <row r="58" spans="1:6" ht="12.75">
      <c r="A58" s="65" t="str">
        <f>+'1. magic charge out formula'!A44</f>
        <v>D5 Fax</v>
      </c>
      <c r="B58" s="1">
        <f>+'1. magic charge out formula'!B44</f>
        <v>0</v>
      </c>
      <c r="C58" s="4"/>
      <c r="D58" s="4"/>
      <c r="E58" s="4"/>
      <c r="F58" s="4"/>
    </row>
    <row r="59" spans="1:6" ht="12.75">
      <c r="A59" s="65" t="str">
        <f>+'1. magic charge out formula'!A45</f>
        <v>D. Ongoing Overheads for office and equipment</v>
      </c>
      <c r="B59" s="3">
        <f>+'1. magic charge out formula'!B45</f>
        <v>0</v>
      </c>
      <c r="C59" s="3">
        <f>SUM(C54:C58)</f>
        <v>0</v>
      </c>
      <c r="D59" s="3">
        <f>SUM(D54:D58)</f>
        <v>0</v>
      </c>
      <c r="E59" s="3">
        <f>SUM(E54:E58)</f>
        <v>0</v>
      </c>
      <c r="F59" s="3">
        <f>SUM(F54:F58)</f>
        <v>0</v>
      </c>
    </row>
    <row r="60" spans="1:6" ht="12.75">
      <c r="A60" s="65" t="str">
        <f>+'1. magic charge out formula'!A46</f>
        <v>E1 Secretarial Services</v>
      </c>
      <c r="B60" s="1">
        <f>+'1. magic charge out formula'!B46</f>
        <v>0</v>
      </c>
      <c r="C60" s="4"/>
      <c r="D60" s="4"/>
      <c r="E60" s="4"/>
      <c r="F60" s="4"/>
    </row>
    <row r="61" spans="1:6" ht="12.75">
      <c r="A61" s="65" t="str">
        <f>+'1. magic charge out formula'!A47</f>
        <v>E2 Accountancy fees and ASC annual return</v>
      </c>
      <c r="B61" s="1">
        <f>+'1. magic charge out formula'!B47</f>
        <v>0</v>
      </c>
      <c r="C61" s="4"/>
      <c r="D61" s="4"/>
      <c r="E61" s="4"/>
      <c r="F61" s="4"/>
    </row>
    <row r="62" spans="1:6" s="32" customFormat="1" ht="12.75">
      <c r="A62" s="65" t="str">
        <f>+'1. magic charge out formula'!A48</f>
        <v>E3 Legal fees</v>
      </c>
      <c r="B62" s="1">
        <f>+'1. magic charge out formula'!B48</f>
        <v>0</v>
      </c>
      <c r="C62" s="4"/>
      <c r="D62" s="4"/>
      <c r="E62" s="4"/>
      <c r="F62" s="4"/>
    </row>
    <row r="63" spans="1:6" ht="12.75">
      <c r="A63" s="65" t="str">
        <f>+'1. magic charge out formula'!A49</f>
        <v>E4 Incorporating</v>
      </c>
      <c r="B63" s="1">
        <f>+'1. magic charge out formula'!B49</f>
        <v>0</v>
      </c>
      <c r="C63" s="4"/>
      <c r="D63" s="4"/>
      <c r="E63" s="4"/>
      <c r="F63" s="4"/>
    </row>
    <row r="64" spans="1:6" ht="12.75">
      <c r="A64" s="65" t="str">
        <f>+'1. magic charge out formula'!A50</f>
        <v>E5 Staff Training</v>
      </c>
      <c r="B64" s="1">
        <f>+'1. magic charge out formula'!B50</f>
        <v>0</v>
      </c>
      <c r="C64" s="4"/>
      <c r="D64" s="4"/>
      <c r="E64" s="4"/>
      <c r="F64" s="4"/>
    </row>
    <row r="65" spans="1:6" ht="12.75">
      <c r="A65" s="65" t="str">
        <f>+'1. magic charge out formula'!A51</f>
        <v>E6 Professional Memberships</v>
      </c>
      <c r="B65" s="1">
        <f>+'1. magic charge out formula'!B51</f>
        <v>0</v>
      </c>
      <c r="C65" s="4"/>
      <c r="D65" s="4"/>
      <c r="E65" s="4"/>
      <c r="F65" s="4"/>
    </row>
    <row r="66" spans="1:6" ht="12.75">
      <c r="A66" s="65" t="str">
        <f>+'1. magic charge out formula'!A52</f>
        <v>E7 Internet charges</v>
      </c>
      <c r="B66" s="1">
        <f>+'1. magic charge out formula'!B52</f>
        <v>0</v>
      </c>
      <c r="C66" s="4"/>
      <c r="D66" s="4"/>
      <c r="E66" s="4"/>
      <c r="F66" s="4"/>
    </row>
    <row r="67" spans="1:6" ht="12.75">
      <c r="A67" s="65" t="str">
        <f>+'1. magic charge out formula'!A53</f>
        <v>E8 Office cleaning</v>
      </c>
      <c r="B67" s="1">
        <f>+'1. magic charge out formula'!B53</f>
        <v>0</v>
      </c>
      <c r="C67" s="4"/>
      <c r="D67" s="4"/>
      <c r="E67" s="4"/>
      <c r="F67" s="4"/>
    </row>
    <row r="68" spans="1:6" ht="12.75">
      <c r="A68" s="65" t="str">
        <f>+'1. magic charge out formula'!A54</f>
        <v>E9  Graphic Design</v>
      </c>
      <c r="B68" s="1">
        <f>+'1. magic charge out formula'!B54</f>
        <v>0</v>
      </c>
      <c r="C68" s="4"/>
      <c r="D68" s="4"/>
      <c r="E68" s="4"/>
      <c r="F68" s="4"/>
    </row>
    <row r="69" spans="1:6" ht="12.75">
      <c r="A69" s="65" t="str">
        <f>+'1. magic charge out formula'!A55</f>
        <v>E. Professional Services and Fees</v>
      </c>
      <c r="B69" s="3">
        <f>+'1. magic charge out formula'!B55</f>
        <v>0</v>
      </c>
      <c r="C69" s="3">
        <f>SUM(C60:C68)</f>
        <v>0</v>
      </c>
      <c r="D69" s="3">
        <f>SUM(D60:D68)</f>
        <v>0</v>
      </c>
      <c r="E69" s="3">
        <f>SUM(E60:E68)</f>
        <v>0</v>
      </c>
      <c r="F69" s="3">
        <f>SUM(F60:F68)</f>
        <v>0</v>
      </c>
    </row>
    <row r="70" spans="1:6" s="32" customFormat="1" ht="12.75">
      <c r="A70" s="65" t="str">
        <f>+'1. magic charge out formula'!A56</f>
        <v>F1 Business Cards</v>
      </c>
      <c r="B70" s="1">
        <f>+'1. magic charge out formula'!B56</f>
        <v>0</v>
      </c>
      <c r="C70" s="4"/>
      <c r="D70" s="4"/>
      <c r="E70" s="4"/>
      <c r="F70" s="4"/>
    </row>
    <row r="71" spans="1:6" ht="12.75">
      <c r="A71" s="65" t="str">
        <f>+'1. magic charge out formula'!A57</f>
        <v>F2 Letterhead</v>
      </c>
      <c r="B71" s="1">
        <f>+'1. magic charge out formula'!B57</f>
        <v>0</v>
      </c>
      <c r="C71" s="4"/>
      <c r="D71" s="4"/>
      <c r="E71" s="4"/>
      <c r="F71" s="4"/>
    </row>
    <row r="72" spans="1:6" ht="12.75">
      <c r="A72" s="65" t="str">
        <f>+'1. magic charge out formula'!A58</f>
        <v>F3 Other stationery</v>
      </c>
      <c r="B72" s="1">
        <f>+'1. magic charge out formula'!B58</f>
        <v>0</v>
      </c>
      <c r="C72" s="4"/>
      <c r="D72" s="4"/>
      <c r="E72" s="4"/>
      <c r="F72" s="4"/>
    </row>
    <row r="73" spans="1:6" ht="12.75">
      <c r="A73" s="65" t="str">
        <f>+'1. magic charge out formula'!A59</f>
        <v>F4 Stamps and postage</v>
      </c>
      <c r="B73" s="1">
        <f>+'1. magic charge out formula'!B59</f>
        <v>0</v>
      </c>
      <c r="C73" s="4"/>
      <c r="D73" s="4"/>
      <c r="E73" s="4"/>
      <c r="F73" s="4"/>
    </row>
    <row r="74" spans="1:6" ht="12.75">
      <c r="A74" s="65" t="str">
        <f>+'1. magic charge out formula'!A60</f>
        <v>F5 Car </v>
      </c>
      <c r="B74" s="1">
        <f>+'1. magic charge out formula'!B60</f>
        <v>0</v>
      </c>
      <c r="C74" s="4"/>
      <c r="D74" s="4"/>
      <c r="E74" s="4"/>
      <c r="F74" s="4"/>
    </row>
    <row r="75" spans="1:6" ht="12.75">
      <c r="A75" s="65" t="str">
        <f>+'1. magic charge out formula'!A61</f>
        <v>F6 Parking and Tolls</v>
      </c>
      <c r="B75" s="1">
        <f>+'1. magic charge out formula'!B61</f>
        <v>0</v>
      </c>
      <c r="C75" s="4"/>
      <c r="D75" s="4"/>
      <c r="E75" s="4"/>
      <c r="F75" s="4"/>
    </row>
    <row r="76" spans="1:6" ht="12.75">
      <c r="A76" s="65" t="str">
        <f>+'1. magic charge out formula'!A62</f>
        <v>F7 Courier</v>
      </c>
      <c r="B76" s="1">
        <f>+'1. magic charge out formula'!B62</f>
        <v>0</v>
      </c>
      <c r="C76" s="4"/>
      <c r="D76" s="4"/>
      <c r="E76" s="4"/>
      <c r="F76" s="4"/>
    </row>
    <row r="77" spans="1:6" ht="12.75">
      <c r="A77" s="65" t="str">
        <f>+'1. magic charge out formula'!A63</f>
        <v>F8 Taxis</v>
      </c>
      <c r="B77" s="1">
        <f>+'1. magic charge out formula'!B63</f>
        <v>0</v>
      </c>
      <c r="C77" s="4"/>
      <c r="D77" s="4"/>
      <c r="E77" s="4"/>
      <c r="F77" s="4"/>
    </row>
    <row r="78" spans="1:6" ht="12.75">
      <c r="A78" s="65" t="str">
        <f>+'1. magic charge out formula'!A64</f>
        <v>F9 Interstate marketing trips</v>
      </c>
      <c r="B78" s="1">
        <f>+'1. magic charge out formula'!B64</f>
        <v>0</v>
      </c>
      <c r="C78" s="4"/>
      <c r="D78" s="4"/>
      <c r="E78" s="4"/>
      <c r="F78" s="4"/>
    </row>
    <row r="79" spans="1:6" ht="12.75">
      <c r="A79" s="65" t="str">
        <f>+'1. magic charge out formula'!A65</f>
        <v>F10 Books, magazines and periodicals</v>
      </c>
      <c r="B79" s="1">
        <f>+'1. magic charge out formula'!B65</f>
        <v>0</v>
      </c>
      <c r="C79" s="4"/>
      <c r="D79" s="4"/>
      <c r="E79" s="4"/>
      <c r="F79" s="4"/>
    </row>
    <row r="80" spans="1:6" ht="12.75">
      <c r="A80" s="65" t="str">
        <f>+'1. magic charge out formula'!A66</f>
        <v>F11 Photocopying</v>
      </c>
      <c r="B80" s="1">
        <f>+'1. magic charge out formula'!B66</f>
        <v>0</v>
      </c>
      <c r="C80" s="4"/>
      <c r="D80" s="4"/>
      <c r="E80" s="4"/>
      <c r="F80" s="4"/>
    </row>
    <row r="81" spans="1:6" ht="12.75">
      <c r="A81" s="65" t="str">
        <f>+'1. magic charge out formula'!A67</f>
        <v>F. Other operating costs</v>
      </c>
      <c r="B81" s="3">
        <f>+'1. magic charge out formula'!B67</f>
        <v>0</v>
      </c>
      <c r="C81" s="3">
        <f>SUM(C70:C80)</f>
        <v>0</v>
      </c>
      <c r="D81" s="3">
        <f>SUM(D70:D80)</f>
        <v>0</v>
      </c>
      <c r="E81" s="3">
        <f>SUM(E70:E80)</f>
        <v>0</v>
      </c>
      <c r="F81" s="3">
        <f>SUM(F70:F80)</f>
        <v>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&amp;L&amp;"Univers,Bold Italic"&amp;12The Consultants' Consultant Essential Templates</oddHeader>
    <oddFooter>&amp;C&amp;"Univers,Regular"&amp;8Page &amp;P of &amp;N&amp;R&amp;"Univers,Regular"&amp;8www.consultantsconsultant.com.au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Aragon Gray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Tonkin and James Falk</dc:creator>
  <cp:keywords/>
  <dc:description/>
  <cp:lastModifiedBy>Cindy Tonkin and James Falk</cp:lastModifiedBy>
  <cp:lastPrinted>1999-09-07T07:47:42Z</cp:lastPrinted>
  <dcterms:created xsi:type="dcterms:W3CDTF">1999-09-07T07:38:41Z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